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20370" windowHeight="11760" activeTab="0"/>
  </bookViews>
  <sheets>
    <sheet name="ALTO 75 + 100% KIT" sheetId="1" r:id="rId1"/>
    <sheet name="Sheet1" sheetId="2" r:id="rId2"/>
    <sheet name="Compatibility Report" sheetId="3" r:id="rId3"/>
  </sheets>
  <definedNames/>
  <calcPr fullCalcOnLoad="1"/>
</workbook>
</file>

<file path=xl/sharedStrings.xml><?xml version="1.0" encoding="utf-8"?>
<sst xmlns="http://schemas.openxmlformats.org/spreadsheetml/2006/main" count="236" uniqueCount="147">
  <si>
    <t>weight</t>
  </si>
  <si>
    <t>Date:_______________</t>
  </si>
  <si>
    <t>1.SELLER</t>
  </si>
  <si>
    <t>2. PURCHASER</t>
  </si>
  <si>
    <t>Name:</t>
  </si>
  <si>
    <t>Address:</t>
  </si>
  <si>
    <t>City:</t>
  </si>
  <si>
    <t>Zip:</t>
  </si>
  <si>
    <t>State:</t>
  </si>
  <si>
    <t>Tel:</t>
  </si>
  <si>
    <t>Email:</t>
  </si>
  <si>
    <t>www</t>
  </si>
  <si>
    <t>(gram)</t>
  </si>
  <si>
    <t>ALTO 75% KIT</t>
  </si>
  <si>
    <t>STANDARD ITEMS INCLUDED IN PRICE OF 75% KIT</t>
  </si>
  <si>
    <t>NOT INCLUDED IN ALTO 75% KIT</t>
  </si>
  <si>
    <t>engine, engine mount kit, engine mount, heating kit, seat belts, instrument and avionics packages, paint of the airplane, upholstery, wiring kit, ventilation kit</t>
  </si>
  <si>
    <t>Engine</t>
  </si>
  <si>
    <t>Rotax 912ULS 100HP</t>
  </si>
  <si>
    <t>call for price quotation</t>
  </si>
  <si>
    <t>Rotax 912UL 80HP</t>
  </si>
  <si>
    <t>Upholstery</t>
  </si>
  <si>
    <t>GPS Options</t>
  </si>
  <si>
    <t>Delivery Address</t>
  </si>
  <si>
    <t>Options</t>
  </si>
  <si>
    <t>richardstubbs@mweb.co.za</t>
  </si>
  <si>
    <t xml:space="preserve"> </t>
  </si>
  <si>
    <t>AAA cc t/a Sabre Aircraft</t>
  </si>
  <si>
    <t>P O Box 469 Witkoppen</t>
  </si>
  <si>
    <t>Johannesburg</t>
  </si>
  <si>
    <t>Gauteng RSA</t>
  </si>
  <si>
    <t>www.aircraftafrica.co.za</t>
  </si>
  <si>
    <t>Price in EUR</t>
  </si>
  <si>
    <t>ZAR</t>
  </si>
  <si>
    <t>Total</t>
  </si>
  <si>
    <t>Other Options</t>
  </si>
  <si>
    <t xml:space="preserve">electric fuel pump kit </t>
  </si>
  <si>
    <t xml:space="preserve">interior cockpit painting; RAL code: </t>
  </si>
  <si>
    <t>cabin heating kit + control cable</t>
  </si>
  <si>
    <t>Rotax 912 series water radiator</t>
  </si>
  <si>
    <t>centre panel mounted throttle + choke control cables</t>
  </si>
  <si>
    <t>foot step L + R</t>
  </si>
  <si>
    <t>aluminum side panels, not upholstered - L + R</t>
  </si>
  <si>
    <t>Kaspar fuel valve L+ R + OFF with the start function</t>
  </si>
  <si>
    <t xml:space="preserve">12V power plug - uninstalled </t>
  </si>
  <si>
    <t>headset holders</t>
  </si>
  <si>
    <t>waterproof cloth canopy cover</t>
  </si>
  <si>
    <t>Packing Charges</t>
  </si>
  <si>
    <t>Shipping Charges</t>
  </si>
  <si>
    <t>blank unpainted aluminium instrument panel</t>
  </si>
  <si>
    <t>aircraft tow bar</t>
  </si>
  <si>
    <t xml:space="preserve">factory prepaired painted/vinyl covered aluminium panel according to customer layout </t>
  </si>
  <si>
    <t xml:space="preserve">exterior single colour painting - RAL code: </t>
  </si>
  <si>
    <t>+27 83 655 0355</t>
  </si>
  <si>
    <t xml:space="preserve">customer specific propeller option  </t>
  </si>
  <si>
    <t xml:space="preserve">Ref: </t>
  </si>
  <si>
    <t>Purchase Agreement/Order No:_________________________</t>
  </si>
  <si>
    <t>Constant speed prop Woodcomp SR3000/2W</t>
  </si>
  <si>
    <t>wheel spats installed &amp; painted RAL code:</t>
  </si>
  <si>
    <t>Rotax 912 series water thermostat</t>
  </si>
  <si>
    <t>Rotax 912 series engine oil thermostat</t>
  </si>
  <si>
    <t xml:space="preserve">LED landing light - wing mounted </t>
  </si>
  <si>
    <t>glider tow systém</t>
  </si>
  <si>
    <t>standard ALTO fitted carpet set</t>
  </si>
  <si>
    <t xml:space="preserve">Container packing &amp; customs clearing documentation </t>
  </si>
  <si>
    <t xml:space="preserve">ALTO 100% factory prepared 600kg LSA kit </t>
  </si>
  <si>
    <t>Rotax airbox kit + control cable</t>
  </si>
  <si>
    <t xml:space="preserve">Rotax 912 series oil cooler </t>
  </si>
  <si>
    <t xml:space="preserve">attachment brackets for oil cooler, water radiator + oil reservoir </t>
  </si>
  <si>
    <t>customer specific graphic adhesive foil design</t>
  </si>
  <si>
    <t xml:space="preserve">unpainted wheel spats fitted </t>
  </si>
  <si>
    <t>ignition key switch - on, off, magnetos L + R as separate switches</t>
  </si>
  <si>
    <t>Complete fitted exhaust/muffler assembly factory prepared with welded flanges - all parts ready for easy installation on Rotax 912 series engines</t>
  </si>
  <si>
    <t xml:space="preserve">baggage net cover </t>
  </si>
  <si>
    <t>Fully assembled airframe including undercarriage, canopy, control kit, hydraulic brakes, engine cowls, winglets, empennage fiberglass tips. Documents supplied: packing list.</t>
  </si>
  <si>
    <t>ALTO TG 100% KIT</t>
  </si>
  <si>
    <t>safety belt set in either black or red</t>
  </si>
  <si>
    <t>anolog engine and flying instrument package</t>
  </si>
  <si>
    <t xml:space="preserve">2 x welded Rotax thread type EGT exhaust probes </t>
  </si>
  <si>
    <t>factory preparation for auto-pilot systems</t>
  </si>
  <si>
    <t xml:space="preserve">customer specific exterior colour design painting including canopy sun shield  - if requested </t>
  </si>
  <si>
    <t>engine mount for Rotax series engines + hardware</t>
  </si>
  <si>
    <t xml:space="preserve">foam seat cushions - L+ R (fabric upholstered) </t>
  </si>
  <si>
    <r>
      <t xml:space="preserve">Fully assembled wings with option of integral wing tanks if required, fully assembled ailerons and flaps, fully assembled bottom part of the airframe, the rest of skins are pre-cut for finishing of the airplane. Control kit, undercarriage kit including wheels, hydraulic brakes, canopy, engine cowl included. </t>
    </r>
    <r>
      <rPr>
        <b/>
        <u val="single"/>
        <sz val="12"/>
        <color indexed="18"/>
        <rFont val="Arial Narrow"/>
        <family val="0"/>
      </rPr>
      <t>Documents supplied: full set of drawings,construction manual, packing list.</t>
    </r>
  </si>
  <si>
    <t>Sub-Total</t>
  </si>
  <si>
    <t>Code</t>
  </si>
  <si>
    <t>Total ZAR</t>
  </si>
  <si>
    <t>Price Fluctuation</t>
  </si>
  <si>
    <t>Validity</t>
  </si>
  <si>
    <t>Other Charges</t>
  </si>
  <si>
    <t xml:space="preserve">All </t>
  </si>
  <si>
    <t>Enter the cost in EUR below</t>
  </si>
  <si>
    <t>Note No.</t>
  </si>
  <si>
    <t>Ref</t>
  </si>
  <si>
    <t>Specify</t>
  </si>
  <si>
    <t>OPTIONAL EQUIPMENT</t>
  </si>
  <si>
    <t>Grand Total</t>
  </si>
  <si>
    <t>Number Ordered</t>
  </si>
  <si>
    <t>ALTO TG + ROTAX 912UL 80HP ENGINE</t>
  </si>
  <si>
    <t>ALTO TG + ROTAX 912ULS 100 HP ENGINE</t>
  </si>
  <si>
    <t>ALTO TG RTF</t>
  </si>
  <si>
    <t>ALTO 100% LSA KIT OPTION</t>
  </si>
  <si>
    <t>ALTO 100% LSA KIT</t>
  </si>
  <si>
    <t>ALTO TG LSA 'READY TO FLY'</t>
  </si>
  <si>
    <t xml:space="preserve">ALTO TG LSA INCLUDING SELECTED ROTAX ENGINE </t>
  </si>
  <si>
    <t>Buying Exchange Rate</t>
  </si>
  <si>
    <t>Compatibility Report for ALTO PRICE LIST.xlsx</t>
  </si>
  <si>
    <t>Run on 25/06/2014 16:46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</si>
  <si>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</si>
  <si>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</si>
  <si>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</si>
  <si>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</si>
  <si>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</si>
  <si>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</si>
  <si>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balistic parachute systém: Galaxy</t>
  </si>
  <si>
    <t xml:space="preserve">LED landing light - cowl mounted </t>
  </si>
  <si>
    <t xml:space="preserve">electric flaps and trim </t>
  </si>
  <si>
    <t xml:space="preserve">12V battery &amp; support bracket </t>
  </si>
  <si>
    <t xml:space="preserve">Overflow bottle  </t>
  </si>
  <si>
    <t xml:space="preserve">ALTO TG LSA KIT AND READY TO FLY OPTIONAL EQUIPMENT LIST                                    (Highlighted items are illustrative of what is included with standard 'ready to fly' models)  </t>
  </si>
  <si>
    <t>Rotax 912ul  80hp engine (to be confirmed)</t>
  </si>
  <si>
    <t>AAA cc t/a Sabre Aircraft 'ALTO' Price Calculator/Order Form</t>
  </si>
  <si>
    <t xml:space="preserve">                                                                                                                                  </t>
  </si>
  <si>
    <t xml:space="preserve">Rotax 912uls 100hp engine </t>
  </si>
  <si>
    <t>Number Order</t>
  </si>
  <si>
    <t>tinted bronz plexi canopy upgrade</t>
  </si>
  <si>
    <t xml:space="preserve">foam seat cushions - L+ R (leather &amp; textile upholstered) </t>
  </si>
  <si>
    <t>canopy sliding ventilation windows</t>
  </si>
  <si>
    <t xml:space="preserve">Kunzelman or Aveo wing-tip strobes + LED position lights </t>
  </si>
  <si>
    <t>Upgrade to ALT in feet/millibar</t>
  </si>
  <si>
    <t xml:space="preserve">Factory prepared VHF antenna/hardware &amp; circuit breaker </t>
  </si>
  <si>
    <t xml:space="preserve">Confirmed Shipping Date </t>
  </si>
  <si>
    <t xml:space="preserve">All prices are EUR Based &amp; subject to change without notice. Listed prices are subject to the confirmed buying rate of exchange on date of funds transfer. </t>
  </si>
  <si>
    <t xml:space="preserve">Valid from quotation date for a period of 30 days  </t>
  </si>
  <si>
    <t>Trig TT21 60mm Mode C Transponder factory installed</t>
  </si>
  <si>
    <t>MGL V6 60 mm panel mount VHF radio transceiver (locally sourced &amp; fitted)</t>
  </si>
  <si>
    <t xml:space="preserve">60mm voltmeter/fuel pressure &amp; hobbs meter gauges </t>
  </si>
  <si>
    <t>Panel mount GPS Airgizmo holder for Garmin Aera 660</t>
  </si>
  <si>
    <t>Customs VAT inclusive EXW insured shipping estimate delivered (TBC)</t>
  </si>
  <si>
    <t>Sub Total</t>
  </si>
  <si>
    <t>TOTAL ALL OPTIONS EXC SHIPPING</t>
  </si>
  <si>
    <t xml:space="preserve">standard 3 blade ground adjustable propeller with S/S leading edge protection </t>
  </si>
  <si>
    <t>panel mounted cockpit ventilation kit - pre-installed</t>
  </si>
  <si>
    <t xml:space="preserve">painted matched spinner - RAL code: </t>
  </si>
  <si>
    <t xml:space="preserve">Analog engine instuments: RPM, CHT, OT, OP, Flying instruments: ASI, ALT,VSI, slip, compass, L+ R fuel level,wheels with hydraulic brakes, central brake with parking, integral 2 x 55 litre lockable wingtanks, single-coloured design, 3 blade composite ground adjustable propeller with S/S leading edge protection &amp; spinner, electric flaps &amp; trim control, safety belts, 12V battery, textile upholstered seats &amp; dual control sticks. Price includes cabin heating, fuel selector valve, painted canopy sunshield disc, panel ventilation, fuel drain valves &amp; top cowl oil level inspection hatch.  </t>
  </si>
  <si>
    <t>Engine, engine mount and hardware, heating kit, seat belts, instrument and avionics packages, paint, upholstery, wiring &amp; aircraft ventilation are not included in ALTO kits</t>
  </si>
  <si>
    <t>52200.00</t>
  </si>
</sst>
</file>

<file path=xl/styles.xml><?xml version="1.0" encoding="utf-8"?>
<styleSheet xmlns="http://schemas.openxmlformats.org/spreadsheetml/2006/main">
  <numFmts count="3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1]"/>
    <numFmt numFmtId="181" formatCode="_-* #,##0.00\ [$€-1]_-;\-* #,##0.00\ [$€-1]_-;_-* &quot;-&quot;??\ [$€-1]_-;_-@_-"/>
    <numFmt numFmtId="182" formatCode="_-[$€-2]\ * #,##0.00_-;\-[$€-2]\ * #,##0.00_-;_-[$€-2]\ * &quot;-&quot;??_-;_-@_-"/>
    <numFmt numFmtId="183" formatCode="_ [$€-2]\ * #,##0.00_ ;_ [$€-2]\ * \-#,##0.00_ ;_ [$€-2]\ * &quot;-&quot;??_ ;_ @_ "/>
    <numFmt numFmtId="184" formatCode="[$€-2]\ #,##0.00;[$€-2]\ \-#,##0.00"/>
    <numFmt numFmtId="185" formatCode="_-[$R-430]* #,##0.00_-;\-[$R-430]* #,##0.00_-;_-[$R-430]* &quot;-&quot;??_-;_-@_-"/>
  </numFmts>
  <fonts count="91">
    <font>
      <sz val="10"/>
      <name val="Arial CE"/>
      <family val="0"/>
    </font>
    <font>
      <sz val="12"/>
      <color indexed="8"/>
      <name val="Calibri"/>
      <family val="2"/>
    </font>
    <font>
      <u val="single"/>
      <sz val="10"/>
      <color indexed="12"/>
      <name val="Arial CE"/>
      <family val="0"/>
    </font>
    <font>
      <sz val="12"/>
      <name val="Arial Narrow"/>
      <family val="0"/>
    </font>
    <font>
      <b/>
      <sz val="12"/>
      <name val="Arial Narrow"/>
      <family val="0"/>
    </font>
    <font>
      <b/>
      <sz val="12"/>
      <color indexed="10"/>
      <name val="Arial Narrow"/>
      <family val="0"/>
    </font>
    <font>
      <u val="single"/>
      <sz val="12"/>
      <color indexed="12"/>
      <name val="Arial Narrow"/>
      <family val="0"/>
    </font>
    <font>
      <sz val="12"/>
      <color indexed="9"/>
      <name val="Arial Narrow"/>
      <family val="0"/>
    </font>
    <font>
      <b/>
      <u val="single"/>
      <sz val="12"/>
      <color indexed="18"/>
      <name val="Arial Narrow"/>
      <family val="0"/>
    </font>
    <font>
      <i/>
      <sz val="12"/>
      <name val="Arial Narrow"/>
      <family val="0"/>
    </font>
    <font>
      <b/>
      <sz val="9"/>
      <name val="Arial Narrow"/>
      <family val="2"/>
    </font>
    <font>
      <b/>
      <sz val="10"/>
      <name val="Arial Narrow"/>
      <family val="2"/>
    </font>
    <font>
      <sz val="18"/>
      <name val="Arial Narrow"/>
      <family val="2"/>
    </font>
    <font>
      <sz val="11"/>
      <name val="Arial Narrow"/>
      <family val="2"/>
    </font>
    <font>
      <b/>
      <sz val="10"/>
      <name val="Arial CE"/>
      <family val="0"/>
    </font>
    <font>
      <b/>
      <i/>
      <sz val="12"/>
      <name val="Arial Narrow"/>
      <family val="2"/>
    </font>
    <font>
      <b/>
      <sz val="11"/>
      <name val="Arial Narrow"/>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2"/>
      <name val="Arial Narrow"/>
      <family val="0"/>
    </font>
    <font>
      <sz val="12"/>
      <color indexed="18"/>
      <name val="Arial Narrow"/>
      <family val="0"/>
    </font>
    <font>
      <b/>
      <sz val="12"/>
      <color indexed="18"/>
      <name val="Arial Narrow"/>
      <family val="0"/>
    </font>
    <font>
      <sz val="12"/>
      <color indexed="56"/>
      <name val="Arial Narrow"/>
      <family val="0"/>
    </font>
    <font>
      <b/>
      <sz val="12"/>
      <color indexed="9"/>
      <name val="Arial Narrow"/>
      <family val="0"/>
    </font>
    <font>
      <b/>
      <sz val="11"/>
      <color indexed="9"/>
      <name val="Arial Narrow"/>
      <family val="2"/>
    </font>
    <font>
      <b/>
      <sz val="12"/>
      <color indexed="62"/>
      <name val="Arial Narrow"/>
      <family val="2"/>
    </font>
    <font>
      <b/>
      <sz val="10"/>
      <color indexed="9"/>
      <name val="Arial Narrow"/>
      <family val="2"/>
    </font>
    <font>
      <b/>
      <sz val="9"/>
      <color indexed="9"/>
      <name val="Arial Narrow"/>
      <family val="2"/>
    </font>
    <font>
      <b/>
      <sz val="12"/>
      <color indexed="60"/>
      <name val="Arial Narrow"/>
      <family val="0"/>
    </font>
    <font>
      <i/>
      <sz val="12"/>
      <color indexed="9"/>
      <name val="Arial Narrow"/>
      <family val="2"/>
    </font>
    <font>
      <b/>
      <i/>
      <sz val="12"/>
      <color indexed="9"/>
      <name val="Arial Narrow"/>
      <family val="2"/>
    </font>
    <font>
      <b/>
      <sz val="10"/>
      <color indexed="8"/>
      <name val="Arial Narrow"/>
      <family val="2"/>
    </font>
    <font>
      <sz val="28"/>
      <color indexed="9"/>
      <name val="Arial Narrow"/>
      <family val="2"/>
    </font>
    <font>
      <sz val="11"/>
      <color indexed="9"/>
      <name val="Arial Narrow"/>
      <family val="2"/>
    </font>
    <font>
      <sz val="10"/>
      <color indexed="9"/>
      <name val="Arial CE"/>
      <family val="0"/>
    </font>
    <font>
      <b/>
      <u val="single"/>
      <sz val="10.5"/>
      <color indexed="9"/>
      <name val="Arial"/>
      <family val="0"/>
    </font>
    <font>
      <b/>
      <sz val="9"/>
      <color indexed="9"/>
      <name val="Arial"/>
      <family val="0"/>
    </font>
    <font>
      <u val="single"/>
      <sz val="10"/>
      <color indexed="8"/>
      <name val="Calibri"/>
      <family val="0"/>
    </font>
    <font>
      <sz val="10"/>
      <color indexed="8"/>
      <name val="Calibri"/>
      <family val="0"/>
    </font>
    <font>
      <b/>
      <u val="single"/>
      <sz val="10"/>
      <color indexed="8"/>
      <name val="Calibri"/>
      <family val="0"/>
    </font>
    <font>
      <sz val="11"/>
      <color indexed="8"/>
      <name val="Calibri"/>
      <family val="0"/>
    </font>
    <font>
      <b/>
      <sz val="11"/>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0" tint="-0.04997999966144562"/>
      <name val="Arial Narrow"/>
      <family val="0"/>
    </font>
    <font>
      <sz val="12"/>
      <color rgb="FF000090"/>
      <name val="Arial Narrow"/>
      <family val="0"/>
    </font>
    <font>
      <b/>
      <sz val="12"/>
      <color rgb="FF000090"/>
      <name val="Arial Narrow"/>
      <family val="0"/>
    </font>
    <font>
      <b/>
      <sz val="12"/>
      <color rgb="FFFF0000"/>
      <name val="Arial Narrow"/>
      <family val="0"/>
    </font>
    <font>
      <sz val="12"/>
      <color rgb="FF1F497D"/>
      <name val="Arial Narrow"/>
      <family val="0"/>
    </font>
    <font>
      <b/>
      <sz val="12"/>
      <color theme="0"/>
      <name val="Arial Narrow"/>
      <family val="0"/>
    </font>
    <font>
      <b/>
      <sz val="11"/>
      <color theme="0"/>
      <name val="Arial Narrow"/>
      <family val="2"/>
    </font>
    <font>
      <b/>
      <sz val="12"/>
      <color theme="3" tint="0.39998000860214233"/>
      <name val="Arial Narrow"/>
      <family val="2"/>
    </font>
    <font>
      <sz val="12"/>
      <color theme="0"/>
      <name val="Arial Narrow"/>
      <family val="2"/>
    </font>
    <font>
      <b/>
      <sz val="10"/>
      <color theme="0"/>
      <name val="Arial Narrow"/>
      <family val="2"/>
    </font>
    <font>
      <b/>
      <sz val="9"/>
      <color theme="0"/>
      <name val="Arial Narrow"/>
      <family val="2"/>
    </font>
    <font>
      <b/>
      <sz val="12"/>
      <color theme="9" tint="-0.4999699890613556"/>
      <name val="Arial Narrow"/>
      <family val="0"/>
    </font>
    <font>
      <i/>
      <sz val="12"/>
      <color theme="0"/>
      <name val="Arial Narrow"/>
      <family val="2"/>
    </font>
    <font>
      <b/>
      <i/>
      <sz val="12"/>
      <color theme="0"/>
      <name val="Arial Narrow"/>
      <family val="2"/>
    </font>
    <font>
      <b/>
      <sz val="10"/>
      <color theme="1"/>
      <name val="Arial Narrow"/>
      <family val="2"/>
    </font>
    <font>
      <sz val="10"/>
      <color theme="0"/>
      <name val="Arial CE"/>
      <family val="0"/>
    </font>
    <font>
      <sz val="28"/>
      <color theme="0"/>
      <name val="Arial Narrow"/>
      <family val="2"/>
    </font>
    <font>
      <sz val="11"/>
      <color theme="0"/>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
      <patternFill patternType="solid">
        <fgColor theme="4" tint="0.3999499976634979"/>
        <bgColor indexed="64"/>
      </patternFill>
    </fill>
    <fill>
      <patternFill patternType="solid">
        <fgColor indexed="9"/>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1"/>
        <bgColor indexed="64"/>
      </patternFill>
    </fill>
    <fill>
      <patternFill patternType="solid">
        <fgColor rgb="FFAFB6DB"/>
        <bgColor indexed="64"/>
      </patternFill>
    </fill>
    <fill>
      <patternFill patternType="solid">
        <fgColor theme="0" tint="-0.4999699890613556"/>
        <bgColor indexed="64"/>
      </patternFill>
    </fill>
    <fill>
      <patternFill patternType="solid">
        <fgColor rgb="FFD2D5D8"/>
        <bgColor indexed="64"/>
      </patternFill>
    </fill>
    <fill>
      <patternFill patternType="solid">
        <fgColor theme="0" tint="-0.4999699890613556"/>
        <bgColor indexed="64"/>
      </patternFill>
    </fill>
    <fill>
      <patternFill patternType="solid">
        <fgColor indexed="47"/>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8">
    <xf numFmtId="0" fontId="0" fillId="0" borderId="0" xfId="0" applyAlignment="1">
      <alignment/>
    </xf>
    <xf numFmtId="49" fontId="3" fillId="0" borderId="0" xfId="0" applyNumberFormat="1" applyFont="1" applyFill="1" applyAlignment="1">
      <alignment horizontal="center" vertical="center"/>
    </xf>
    <xf numFmtId="178" fontId="3" fillId="0" borderId="0" xfId="44" applyFont="1" applyFill="1" applyAlignment="1">
      <alignment horizontal="center" vertical="center"/>
    </xf>
    <xf numFmtId="181" fontId="3" fillId="0" borderId="0" xfId="44" applyNumberFormat="1" applyFont="1" applyFill="1" applyAlignment="1">
      <alignment horizontal="center" vertical="center"/>
    </xf>
    <xf numFmtId="0" fontId="3" fillId="0" borderId="0" xfId="0" applyFont="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178" fontId="3" fillId="0" borderId="10" xfId="44"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181" fontId="3" fillId="0" borderId="0" xfId="44" applyNumberFormat="1" applyFont="1" applyFill="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49" fontId="3" fillId="0" borderId="11" xfId="0" applyNumberFormat="1" applyFont="1" applyFill="1" applyBorder="1" applyAlignment="1">
      <alignment horizontal="left" vertical="center"/>
    </xf>
    <xf numFmtId="0" fontId="6" fillId="0" borderId="11" xfId="52" applyFont="1" applyFill="1" applyBorder="1" applyAlignment="1" applyProtection="1">
      <alignment horizontal="left" vertical="center"/>
      <protection/>
    </xf>
    <xf numFmtId="0" fontId="73" fillId="33" borderId="0" xfId="0" applyFont="1" applyFill="1" applyBorder="1" applyAlignment="1">
      <alignment horizontal="left" vertical="center"/>
    </xf>
    <xf numFmtId="0" fontId="74" fillId="0" borderId="12" xfId="0" applyFont="1" applyBorder="1" applyAlignment="1">
      <alignment horizontal="center" vertical="center"/>
    </xf>
    <xf numFmtId="0" fontId="75" fillId="0" borderId="12" xfId="0" applyFont="1" applyBorder="1" applyAlignment="1">
      <alignment horizontal="center" vertical="center"/>
    </xf>
    <xf numFmtId="0" fontId="75" fillId="0" borderId="12" xfId="0" applyFont="1" applyBorder="1" applyAlignment="1">
      <alignment horizontal="left" vertical="center"/>
    </xf>
    <xf numFmtId="49" fontId="74" fillId="0" borderId="12" xfId="0" applyNumberFormat="1" applyFont="1" applyBorder="1" applyAlignment="1">
      <alignment horizontal="center" vertical="center"/>
    </xf>
    <xf numFmtId="178" fontId="74" fillId="0" borderId="12" xfId="44" applyFont="1" applyBorder="1" applyAlignment="1">
      <alignment horizontal="center" vertical="center"/>
    </xf>
    <xf numFmtId="181" fontId="74" fillId="0" borderId="12" xfId="44" applyNumberFormat="1" applyFont="1" applyFill="1" applyBorder="1" applyAlignment="1">
      <alignment horizontal="center" vertical="center"/>
    </xf>
    <xf numFmtId="182" fontId="74" fillId="0" borderId="12" xfId="44" applyNumberFormat="1" applyFont="1" applyFill="1" applyBorder="1" applyAlignment="1">
      <alignment horizontal="center" vertical="center"/>
    </xf>
    <xf numFmtId="0" fontId="75" fillId="34"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left" vertical="center" wrapText="1"/>
    </xf>
    <xf numFmtId="1" fontId="74" fillId="0" borderId="13" xfId="0" applyNumberFormat="1" applyFont="1" applyFill="1" applyBorder="1" applyAlignment="1">
      <alignment horizontal="center" vertical="center" wrapText="1"/>
    </xf>
    <xf numFmtId="178" fontId="74" fillId="0" borderId="13" xfId="44" applyFont="1" applyFill="1" applyBorder="1" applyAlignment="1">
      <alignment horizontal="center" vertical="center" wrapText="1"/>
    </xf>
    <xf numFmtId="181" fontId="74" fillId="0" borderId="13" xfId="44" applyNumberFormat="1" applyFont="1" applyFill="1" applyBorder="1" applyAlignment="1">
      <alignment horizontal="center" vertical="center" wrapText="1"/>
    </xf>
    <xf numFmtId="182" fontId="74" fillId="0" borderId="12" xfId="44" applyNumberFormat="1"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5" xfId="0" applyFont="1" applyFill="1" applyBorder="1" applyAlignment="1">
      <alignment horizontal="left" vertical="center" wrapText="1"/>
    </xf>
    <xf numFmtId="1" fontId="74" fillId="0" borderId="15" xfId="0" applyNumberFormat="1" applyFont="1" applyFill="1" applyBorder="1" applyAlignment="1">
      <alignment horizontal="center" vertical="center" wrapText="1"/>
    </xf>
    <xf numFmtId="178" fontId="74" fillId="0" borderId="15" xfId="44" applyFont="1" applyFill="1" applyBorder="1" applyAlignment="1">
      <alignment horizontal="center" vertical="center" wrapText="1"/>
    </xf>
    <xf numFmtId="181" fontId="74" fillId="0" borderId="15" xfId="44" applyNumberFormat="1" applyFont="1" applyFill="1" applyBorder="1" applyAlignment="1">
      <alignment horizontal="center" vertical="center" wrapText="1"/>
    </xf>
    <xf numFmtId="182" fontId="74" fillId="0" borderId="16" xfId="0" applyNumberFormat="1" applyFont="1" applyFill="1" applyBorder="1" applyAlignment="1">
      <alignment horizontal="center" vertical="center"/>
    </xf>
    <xf numFmtId="0" fontId="75" fillId="35" borderId="0" xfId="0" applyFont="1" applyFill="1" applyBorder="1" applyAlignment="1">
      <alignment horizontal="center" vertical="center" wrapText="1"/>
    </xf>
    <xf numFmtId="49" fontId="75" fillId="0" borderId="0" xfId="0" applyNumberFormat="1"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36" borderId="12" xfId="0" applyFont="1" applyFill="1" applyBorder="1" applyAlignment="1">
      <alignment horizontal="left" vertical="center" wrapText="1"/>
    </xf>
    <xf numFmtId="178" fontId="3" fillId="36" borderId="12" xfId="44" applyFont="1" applyFill="1" applyBorder="1" applyAlignment="1">
      <alignment horizontal="center" vertical="center" wrapText="1"/>
    </xf>
    <xf numFmtId="0" fontId="3" fillId="0" borderId="12" xfId="0" applyFont="1" applyBorder="1" applyAlignment="1">
      <alignment horizontal="left" vertical="center" wrapText="1"/>
    </xf>
    <xf numFmtId="182" fontId="3" fillId="0" borderId="12" xfId="44" applyNumberFormat="1"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1" fontId="3" fillId="33" borderId="12" xfId="0" applyNumberFormat="1" applyFont="1" applyFill="1" applyBorder="1" applyAlignment="1">
      <alignment horizontal="center" vertical="center" wrapText="1"/>
    </xf>
    <xf numFmtId="0" fontId="3" fillId="33" borderId="12" xfId="52" applyFont="1" applyFill="1" applyBorder="1" applyAlignment="1" applyProtection="1">
      <alignment horizontal="center" vertical="center"/>
      <protection/>
    </xf>
    <xf numFmtId="0" fontId="3" fillId="0" borderId="0" xfId="0" applyFont="1" applyAlignment="1">
      <alignment horizontal="left"/>
    </xf>
    <xf numFmtId="182" fontId="3" fillId="0" borderId="0" xfId="0" applyNumberFormat="1" applyFont="1" applyAlignment="1">
      <alignment/>
    </xf>
    <xf numFmtId="0" fontId="3" fillId="0" borderId="0" xfId="0" applyFont="1" applyBorder="1" applyAlignment="1">
      <alignment/>
    </xf>
    <xf numFmtId="49" fontId="75" fillId="37" borderId="0" xfId="0" applyNumberFormat="1" applyFont="1" applyFill="1" applyBorder="1" applyAlignment="1">
      <alignment horizontal="center" vertical="center" wrapText="1"/>
    </xf>
    <xf numFmtId="0" fontId="3" fillId="0" borderId="12" xfId="0" applyFont="1" applyBorder="1" applyAlignment="1">
      <alignment/>
    </xf>
    <xf numFmtId="0" fontId="3" fillId="0" borderId="12" xfId="0" applyFont="1" applyBorder="1" applyAlignment="1">
      <alignment horizontal="center"/>
    </xf>
    <xf numFmtId="0" fontId="4"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76" fillId="33" borderId="0" xfId="0" applyFont="1" applyFill="1" applyBorder="1" applyAlignment="1">
      <alignment horizontal="center" vertical="center"/>
    </xf>
    <xf numFmtId="180" fontId="3" fillId="33" borderId="0" xfId="0" applyNumberFormat="1" applyFont="1" applyFill="1" applyBorder="1" applyAlignment="1">
      <alignment horizontal="center" vertical="center"/>
    </xf>
    <xf numFmtId="0" fontId="3" fillId="33" borderId="0" xfId="0" applyFont="1" applyFill="1" applyAlignment="1">
      <alignment/>
    </xf>
    <xf numFmtId="180" fontId="4" fillId="33" borderId="0" xfId="0" applyNumberFormat="1" applyFont="1" applyFill="1" applyBorder="1" applyAlignment="1">
      <alignment horizontal="center" vertical="center"/>
    </xf>
    <xf numFmtId="0" fontId="3" fillId="33" borderId="0" xfId="0" applyFont="1" applyFill="1" applyBorder="1" applyAlignment="1">
      <alignment/>
    </xf>
    <xf numFmtId="0" fontId="77" fillId="33" borderId="0" xfId="0" applyFont="1" applyFill="1" applyAlignment="1">
      <alignment vertical="center"/>
    </xf>
    <xf numFmtId="0" fontId="3" fillId="33" borderId="0" xfId="0" applyFont="1" applyFill="1" applyAlignment="1">
      <alignment horizontal="left"/>
    </xf>
    <xf numFmtId="182" fontId="3" fillId="33" borderId="0" xfId="0" applyNumberFormat="1" applyFont="1" applyFill="1" applyAlignment="1">
      <alignment/>
    </xf>
    <xf numFmtId="182" fontId="3" fillId="0" borderId="16" xfId="44" applyNumberFormat="1" applyFont="1" applyFill="1" applyBorder="1" applyAlignment="1">
      <alignment horizontal="center" vertical="center"/>
    </xf>
    <xf numFmtId="182" fontId="3" fillId="0" borderId="17" xfId="44" applyNumberFormat="1" applyFont="1" applyFill="1" applyBorder="1" applyAlignment="1">
      <alignment horizontal="left" vertical="center"/>
    </xf>
    <xf numFmtId="182" fontId="3" fillId="0" borderId="17" xfId="44"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0" borderId="0" xfId="0" applyFont="1" applyAlignment="1">
      <alignment/>
    </xf>
    <xf numFmtId="0" fontId="4" fillId="33" borderId="0" xfId="0" applyFont="1" applyFill="1" applyAlignment="1">
      <alignment/>
    </xf>
    <xf numFmtId="49" fontId="78" fillId="38" borderId="0" xfId="44" applyNumberFormat="1" applyFont="1" applyFill="1" applyBorder="1" applyAlignment="1">
      <alignment horizontal="center" vertical="center" wrapText="1"/>
    </xf>
    <xf numFmtId="0" fontId="79" fillId="37" borderId="13" xfId="0" applyFont="1" applyFill="1" applyBorder="1" applyAlignment="1">
      <alignment horizontal="center" vertical="center" wrapText="1"/>
    </xf>
    <xf numFmtId="44" fontId="80" fillId="38" borderId="16" xfId="44" applyNumberFormat="1" applyFont="1" applyFill="1" applyBorder="1" applyAlignment="1">
      <alignment horizontal="center" vertical="center" wrapText="1"/>
    </xf>
    <xf numFmtId="49" fontId="3" fillId="39" borderId="0" xfId="0" applyNumberFormat="1" applyFont="1" applyFill="1" applyBorder="1" applyAlignment="1">
      <alignment horizontal="center" vertical="center" wrapText="1"/>
    </xf>
    <xf numFmtId="0" fontId="81" fillId="39" borderId="12" xfId="0" applyFont="1" applyFill="1" applyBorder="1" applyAlignment="1">
      <alignment horizontal="center" vertical="center" wrapText="1"/>
    </xf>
    <xf numFmtId="49" fontId="4" fillId="39" borderId="0" xfId="0" applyNumberFormat="1" applyFont="1" applyFill="1" applyBorder="1" applyAlignment="1">
      <alignment horizontal="center" vertical="center" wrapText="1"/>
    </xf>
    <xf numFmtId="49" fontId="78" fillId="39" borderId="0" xfId="0" applyNumberFormat="1" applyFont="1" applyFill="1" applyBorder="1" applyAlignment="1">
      <alignment horizontal="center" vertical="center" wrapText="1"/>
    </xf>
    <xf numFmtId="49" fontId="78" fillId="39" borderId="12" xfId="0" applyNumberFormat="1" applyFont="1" applyFill="1" applyBorder="1" applyAlignment="1">
      <alignment horizontal="center" vertical="center" wrapText="1"/>
    </xf>
    <xf numFmtId="49" fontId="78" fillId="39" borderId="12" xfId="0" applyNumberFormat="1" applyFont="1" applyFill="1" applyBorder="1" applyAlignment="1">
      <alignment horizontal="left" vertical="center" wrapText="1"/>
    </xf>
    <xf numFmtId="49" fontId="81" fillId="39" borderId="12" xfId="0" applyNumberFormat="1" applyFont="1" applyFill="1" applyBorder="1" applyAlignment="1">
      <alignment horizontal="center" vertical="center" wrapText="1"/>
    </xf>
    <xf numFmtId="44" fontId="81" fillId="39" borderId="18" xfId="44" applyNumberFormat="1" applyFont="1" applyFill="1" applyBorder="1" applyAlignment="1">
      <alignment horizontal="center" vertical="center" wrapText="1"/>
    </xf>
    <xf numFmtId="0" fontId="78" fillId="39" borderId="0" xfId="0" applyFont="1" applyFill="1" applyBorder="1" applyAlignment="1">
      <alignment horizontal="center" vertical="center" wrapText="1"/>
    </xf>
    <xf numFmtId="49" fontId="78" fillId="39" borderId="0" xfId="0" applyNumberFormat="1" applyFont="1" applyFill="1" applyBorder="1" applyAlignment="1">
      <alignment horizontal="center" vertical="center" wrapText="1"/>
    </xf>
    <xf numFmtId="49" fontId="82" fillId="39" borderId="12" xfId="44" applyNumberFormat="1" applyFont="1" applyFill="1" applyBorder="1" applyAlignment="1">
      <alignment horizontal="center" vertical="center" wrapText="1"/>
    </xf>
    <xf numFmtId="49" fontId="82" fillId="37" borderId="0" xfId="44" applyNumberFormat="1" applyFont="1" applyFill="1" applyBorder="1" applyAlignment="1">
      <alignment horizontal="left" vertical="center" wrapText="1"/>
    </xf>
    <xf numFmtId="44" fontId="78" fillId="37" borderId="16" xfId="44" applyNumberFormat="1" applyFont="1" applyFill="1" applyBorder="1" applyAlignment="1">
      <alignment horizontal="center" vertical="center" wrapText="1"/>
    </xf>
    <xf numFmtId="0" fontId="78" fillId="39" borderId="12" xfId="0" applyFont="1" applyFill="1" applyBorder="1" applyAlignment="1">
      <alignment horizontal="center" vertical="center" wrapText="1"/>
    </xf>
    <xf numFmtId="49" fontId="78" fillId="39" borderId="12" xfId="44" applyNumberFormat="1" applyFont="1" applyFill="1" applyBorder="1" applyAlignment="1">
      <alignment horizontal="center" vertical="center" wrapText="1"/>
    </xf>
    <xf numFmtId="49" fontId="83" fillId="39" borderId="12"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1" fontId="3" fillId="33" borderId="0" xfId="0" applyNumberFormat="1" applyFont="1" applyFill="1" applyBorder="1" applyAlignment="1">
      <alignment horizontal="center" vertical="center" wrapText="1"/>
    </xf>
    <xf numFmtId="178" fontId="3" fillId="33" borderId="0" xfId="44" applyFont="1" applyFill="1" applyBorder="1" applyAlignment="1">
      <alignment horizontal="center" vertical="center" wrapText="1"/>
    </xf>
    <xf numFmtId="181" fontId="3" fillId="33" borderId="0" xfId="44" applyNumberFormat="1" applyFont="1" applyFill="1" applyBorder="1" applyAlignment="1">
      <alignment horizontal="center" vertical="center" wrapText="1"/>
    </xf>
    <xf numFmtId="182" fontId="3" fillId="33" borderId="16" xfId="44" applyNumberFormat="1" applyFont="1" applyFill="1" applyBorder="1" applyAlignment="1">
      <alignment horizontal="center" vertical="center" wrapText="1"/>
    </xf>
    <xf numFmtId="0" fontId="3" fillId="40" borderId="12" xfId="0" applyFont="1" applyFill="1" applyBorder="1" applyAlignment="1">
      <alignment horizontal="center" vertical="center" wrapText="1"/>
    </xf>
    <xf numFmtId="0" fontId="4" fillId="41" borderId="12" xfId="0" applyFont="1" applyFill="1" applyBorder="1" applyAlignment="1">
      <alignment horizontal="center" vertical="center" wrapText="1"/>
    </xf>
    <xf numFmtId="0" fontId="4" fillId="41" borderId="12" xfId="0" applyFont="1" applyFill="1" applyBorder="1" applyAlignment="1">
      <alignment horizontal="left" vertical="center" wrapText="1"/>
    </xf>
    <xf numFmtId="183" fontId="4" fillId="41" borderId="12" xfId="44" applyNumberFormat="1" applyFont="1" applyFill="1" applyBorder="1" applyAlignment="1">
      <alignment horizontal="center" vertical="center" wrapText="1"/>
    </xf>
    <xf numFmtId="0" fontId="10" fillId="41" borderId="12" xfId="0" applyFont="1" applyFill="1" applyBorder="1" applyAlignment="1">
      <alignment/>
    </xf>
    <xf numFmtId="0" fontId="84" fillId="33" borderId="11" xfId="0" applyFont="1" applyFill="1" applyBorder="1" applyAlignment="1">
      <alignment horizontal="center"/>
    </xf>
    <xf numFmtId="0" fontId="4" fillId="33" borderId="12" xfId="0" applyFont="1" applyFill="1" applyBorder="1" applyAlignment="1">
      <alignment horizontal="center"/>
    </xf>
    <xf numFmtId="0" fontId="84" fillId="33" borderId="19" xfId="0" applyFont="1" applyFill="1" applyBorder="1" applyAlignment="1">
      <alignment horizontal="center"/>
    </xf>
    <xf numFmtId="49" fontId="78" fillId="38" borderId="0" xfId="0" applyNumberFormat="1" applyFont="1" applyFill="1" applyBorder="1" applyAlignment="1">
      <alignment horizontal="center" vertical="center" wrapText="1"/>
    </xf>
    <xf numFmtId="0" fontId="78" fillId="37" borderId="12" xfId="0" applyFont="1" applyFill="1" applyBorder="1" applyAlignment="1">
      <alignment horizontal="center" vertical="center" wrapText="1"/>
    </xf>
    <xf numFmtId="0" fontId="78" fillId="37" borderId="12" xfId="0" applyFont="1" applyFill="1" applyBorder="1" applyAlignment="1">
      <alignment horizontal="left" vertical="center" wrapText="1"/>
    </xf>
    <xf numFmtId="1" fontId="81" fillId="37" borderId="12" xfId="0" applyNumberFormat="1" applyFont="1" applyFill="1" applyBorder="1" applyAlignment="1">
      <alignment horizontal="center" vertical="center" wrapText="1"/>
    </xf>
    <xf numFmtId="44" fontId="78" fillId="37" borderId="12" xfId="44" applyNumberFormat="1" applyFont="1" applyFill="1" applyBorder="1" applyAlignment="1">
      <alignment horizontal="center" vertical="center" wrapText="1"/>
    </xf>
    <xf numFmtId="49" fontId="12" fillId="33" borderId="0" xfId="0" applyNumberFormat="1" applyFont="1" applyFill="1" applyAlignment="1">
      <alignment horizontal="center" vertical="center"/>
    </xf>
    <xf numFmtId="178" fontId="12" fillId="33" borderId="0" xfId="44" applyFont="1" applyFill="1" applyAlignment="1">
      <alignment horizontal="center" vertical="center"/>
    </xf>
    <xf numFmtId="181" fontId="12" fillId="33" borderId="0" xfId="44" applyNumberFormat="1" applyFont="1" applyFill="1" applyAlignment="1">
      <alignment horizontal="center" vertical="center"/>
    </xf>
    <xf numFmtId="182" fontId="12" fillId="33" borderId="16" xfId="44" applyNumberFormat="1" applyFont="1" applyFill="1" applyBorder="1" applyAlignment="1">
      <alignment horizontal="center" vertical="center"/>
    </xf>
    <xf numFmtId="49" fontId="78" fillId="42" borderId="12" xfId="0" applyNumberFormat="1" applyFont="1" applyFill="1" applyBorder="1" applyAlignment="1">
      <alignment horizontal="center" vertical="center" wrapText="1"/>
    </xf>
    <xf numFmtId="182" fontId="78" fillId="42" borderId="12" xfId="44" applyNumberFormat="1" applyFont="1" applyFill="1" applyBorder="1" applyAlignment="1">
      <alignment horizontal="center" vertical="center" wrapText="1"/>
    </xf>
    <xf numFmtId="0" fontId="78" fillId="38" borderId="0" xfId="0" applyFont="1" applyFill="1" applyBorder="1" applyAlignment="1">
      <alignment horizontal="center" vertical="center" wrapText="1"/>
    </xf>
    <xf numFmtId="0" fontId="78" fillId="38" borderId="0" xfId="0" applyFont="1" applyFill="1" applyBorder="1" applyAlignment="1">
      <alignment horizontal="center" vertical="center" wrapText="1"/>
    </xf>
    <xf numFmtId="49" fontId="78" fillId="38" borderId="0" xfId="0" applyNumberFormat="1" applyFont="1" applyFill="1" applyBorder="1" applyAlignment="1">
      <alignment horizontal="center" vertical="center" wrapText="1"/>
    </xf>
    <xf numFmtId="49" fontId="78" fillId="39" borderId="20" xfId="0" applyNumberFormat="1" applyFont="1" applyFill="1" applyBorder="1" applyAlignment="1">
      <alignment horizontal="center" vertical="center" wrapText="1"/>
    </xf>
    <xf numFmtId="0" fontId="3" fillId="0" borderId="12" xfId="0" applyFont="1" applyBorder="1" applyAlignment="1">
      <alignment vertical="center"/>
    </xf>
    <xf numFmtId="44" fontId="4" fillId="41" borderId="19" xfId="44" applyNumberFormat="1" applyFont="1" applyFill="1" applyBorder="1" applyAlignment="1">
      <alignment horizontal="center" vertical="center" wrapText="1"/>
    </xf>
    <xf numFmtId="44" fontId="3" fillId="33" borderId="12" xfId="44" applyNumberFormat="1" applyFont="1" applyFill="1" applyBorder="1" applyAlignment="1">
      <alignment horizontal="center" vertical="center" wrapText="1"/>
    </xf>
    <xf numFmtId="44" fontId="4" fillId="41" borderId="12" xfId="0" applyNumberFormat="1" applyFont="1" applyFill="1" applyBorder="1" applyAlignment="1">
      <alignment/>
    </xf>
    <xf numFmtId="182" fontId="4" fillId="41" borderId="12" xfId="0" applyNumberFormat="1" applyFont="1" applyFill="1" applyBorder="1" applyAlignment="1">
      <alignment/>
    </xf>
    <xf numFmtId="0" fontId="3" fillId="33" borderId="10" xfId="0" applyFont="1" applyFill="1" applyBorder="1" applyAlignment="1">
      <alignment/>
    </xf>
    <xf numFmtId="0" fontId="3" fillId="0" borderId="10" xfId="0" applyFont="1" applyBorder="1" applyAlignment="1">
      <alignment/>
    </xf>
    <xf numFmtId="183" fontId="78" fillId="43" borderId="12" xfId="44" applyNumberFormat="1" applyFont="1" applyFill="1" applyBorder="1" applyAlignment="1">
      <alignment horizontal="center" vertical="center" wrapText="1"/>
    </xf>
    <xf numFmtId="183" fontId="81" fillId="43" borderId="13" xfId="44" applyNumberFormat="1" applyFont="1" applyFill="1" applyBorder="1" applyAlignment="1">
      <alignment horizontal="center" vertical="center" wrapText="1"/>
    </xf>
    <xf numFmtId="44" fontId="4" fillId="40" borderId="12" xfId="44" applyNumberFormat="1" applyFont="1" applyFill="1" applyBorder="1" applyAlignment="1">
      <alignment horizontal="center" vertical="center" wrapText="1"/>
    </xf>
    <xf numFmtId="182" fontId="4" fillId="40" borderId="12" xfId="0" applyNumberFormat="1" applyFont="1" applyFill="1" applyBorder="1" applyAlignment="1">
      <alignment/>
    </xf>
    <xf numFmtId="44" fontId="78" fillId="44" borderId="16" xfId="44" applyNumberFormat="1" applyFont="1" applyFill="1" applyBorder="1" applyAlignment="1">
      <alignment horizontal="center" vertical="center" wrapText="1"/>
    </xf>
    <xf numFmtId="181" fontId="78" fillId="43" borderId="12" xfId="44" applyNumberFormat="1" applyFont="1" applyFill="1" applyBorder="1" applyAlignment="1">
      <alignment horizontal="center" vertical="center" wrapText="1"/>
    </xf>
    <xf numFmtId="184" fontId="85" fillId="39" borderId="12" xfId="44" applyNumberFormat="1" applyFont="1" applyFill="1" applyBorder="1" applyAlignment="1">
      <alignment horizontal="center" vertical="center" wrapText="1"/>
    </xf>
    <xf numFmtId="184" fontId="86" fillId="37" borderId="12" xfId="44" applyNumberFormat="1" applyFont="1" applyFill="1" applyBorder="1" applyAlignment="1">
      <alignment horizontal="center" vertical="center" wrapText="1"/>
    </xf>
    <xf numFmtId="183" fontId="9" fillId="36" borderId="12" xfId="44" applyNumberFormat="1" applyFont="1" applyFill="1" applyBorder="1" applyAlignment="1">
      <alignment horizontal="center" vertical="center" wrapText="1"/>
    </xf>
    <xf numFmtId="183" fontId="9" fillId="33" borderId="12" xfId="44" applyNumberFormat="1" applyFont="1" applyFill="1" applyBorder="1" applyAlignment="1">
      <alignment horizontal="center" vertical="center" wrapText="1"/>
    </xf>
    <xf numFmtId="183" fontId="9" fillId="0" borderId="12" xfId="44" applyNumberFormat="1" applyFont="1" applyFill="1" applyBorder="1" applyAlignment="1">
      <alignment horizontal="center" vertical="center" wrapText="1"/>
    </xf>
    <xf numFmtId="182" fontId="9" fillId="0" borderId="12" xfId="0" applyNumberFormat="1" applyFont="1" applyFill="1" applyBorder="1" applyAlignment="1">
      <alignment horizontal="center" vertical="center" wrapText="1"/>
    </xf>
    <xf numFmtId="0" fontId="11" fillId="45" borderId="12" xfId="0" applyFont="1" applyFill="1" applyBorder="1" applyAlignment="1">
      <alignment horizontal="center" vertical="center" wrapText="1"/>
    </xf>
    <xf numFmtId="49" fontId="82" fillId="44" borderId="12" xfId="44" applyNumberFormat="1" applyFont="1" applyFill="1" applyBorder="1" applyAlignment="1">
      <alignment horizontal="center" vertical="center" wrapText="1"/>
    </xf>
    <xf numFmtId="0" fontId="11" fillId="41" borderId="12" xfId="0" applyFont="1" applyFill="1" applyBorder="1" applyAlignment="1">
      <alignment horizontal="center" vertical="center" wrapText="1"/>
    </xf>
    <xf numFmtId="0" fontId="87" fillId="40" borderId="13" xfId="0" applyFont="1" applyFill="1" applyBorder="1" applyAlignment="1">
      <alignment horizontal="center" vertical="center" wrapText="1"/>
    </xf>
    <xf numFmtId="49" fontId="4" fillId="40" borderId="12" xfId="0" applyNumberFormat="1" applyFont="1" applyFill="1" applyBorder="1" applyAlignment="1">
      <alignment horizontal="left" vertical="center"/>
    </xf>
    <xf numFmtId="49" fontId="4" fillId="40" borderId="12" xfId="0" applyNumberFormat="1" applyFont="1" applyFill="1" applyBorder="1" applyAlignment="1">
      <alignment horizontal="left" vertical="center" wrapText="1"/>
    </xf>
    <xf numFmtId="49" fontId="4" fillId="40" borderId="11" xfId="44" applyNumberFormat="1" applyFont="1" applyFill="1" applyBorder="1" applyAlignment="1">
      <alignment horizontal="center" vertical="center" wrapText="1"/>
    </xf>
    <xf numFmtId="49" fontId="11" fillId="45" borderId="11" xfId="0" applyNumberFormat="1" applyFont="1" applyFill="1" applyBorder="1" applyAlignment="1">
      <alignment horizontal="center" vertical="center" wrapText="1"/>
    </xf>
    <xf numFmtId="49" fontId="4" fillId="40" borderId="21" xfId="44" applyNumberFormat="1" applyFont="1" applyFill="1" applyBorder="1" applyAlignment="1">
      <alignment horizontal="center" vertical="center" wrapText="1"/>
    </xf>
    <xf numFmtId="0" fontId="81" fillId="39" borderId="12" xfId="0" applyNumberFormat="1" applyFont="1" applyFill="1" applyBorder="1" applyAlignment="1">
      <alignment horizontal="center" vertical="center" wrapText="1"/>
    </xf>
    <xf numFmtId="0" fontId="14"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1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4" xfId="0" applyNumberFormat="1" applyBorder="1" applyAlignment="1">
      <alignment horizontal="center" vertical="top"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44" fontId="3" fillId="0" borderId="12" xfId="44" applyNumberFormat="1" applyFont="1" applyFill="1" applyBorder="1" applyAlignment="1">
      <alignment horizontal="center" vertical="center" wrapText="1"/>
    </xf>
    <xf numFmtId="0" fontId="3" fillId="36" borderId="12" xfId="0" applyFont="1" applyFill="1" applyBorder="1" applyAlignment="1" applyProtection="1">
      <alignment horizontal="center" vertical="center" wrapText="1"/>
      <protection locked="0"/>
    </xf>
    <xf numFmtId="0" fontId="3" fillId="40" borderId="12"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6" borderId="12" xfId="0" applyFont="1" applyFill="1" applyBorder="1" applyAlignment="1" applyProtection="1">
      <alignment horizontal="left" vertical="center" wrapText="1"/>
      <protection locked="0"/>
    </xf>
    <xf numFmtId="183" fontId="9" fillId="36" borderId="12" xfId="44" applyNumberFormat="1" applyFont="1" applyFill="1" applyBorder="1" applyAlignment="1" applyProtection="1">
      <alignment horizontal="center" vertical="center" wrapText="1"/>
      <protection locked="0"/>
    </xf>
    <xf numFmtId="44" fontId="3" fillId="0" borderId="12" xfId="44" applyNumberFormat="1" applyFont="1" applyFill="1" applyBorder="1" applyAlignment="1" applyProtection="1">
      <alignment horizontal="center" vertical="center" wrapText="1"/>
      <protection locked="0"/>
    </xf>
    <xf numFmtId="0" fontId="4" fillId="33" borderId="12" xfId="0" applyFont="1" applyFill="1" applyBorder="1" applyAlignment="1">
      <alignment horizontal="center" vertical="center" wrapText="1"/>
    </xf>
    <xf numFmtId="183" fontId="78" fillId="43" borderId="12" xfId="44"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185" fontId="78" fillId="46" borderId="21" xfId="0" applyNumberFormat="1" applyFont="1" applyFill="1" applyBorder="1" applyAlignment="1">
      <alignment/>
    </xf>
    <xf numFmtId="0" fontId="3" fillId="40"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52" applyFont="1" applyFill="1" applyBorder="1" applyAlignment="1" applyProtection="1">
      <alignment horizontal="center" vertical="center"/>
      <protection/>
    </xf>
    <xf numFmtId="0" fontId="3" fillId="33" borderId="0" xfId="0" applyFont="1" applyFill="1" applyBorder="1" applyAlignment="1">
      <alignment/>
    </xf>
    <xf numFmtId="0" fontId="3" fillId="33" borderId="0" xfId="0" applyFont="1" applyFill="1" applyAlignment="1">
      <alignment/>
    </xf>
    <xf numFmtId="0" fontId="3" fillId="0" borderId="0" xfId="0" applyFont="1" applyAlignment="1">
      <alignment/>
    </xf>
    <xf numFmtId="0" fontId="3" fillId="0" borderId="12" xfId="0" applyFont="1" applyFill="1" applyBorder="1" applyAlignment="1">
      <alignment vertical="top" wrapText="1"/>
    </xf>
    <xf numFmtId="0" fontId="3" fillId="0"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19" borderId="12" xfId="0" applyFont="1" applyFill="1" applyBorder="1" applyAlignment="1">
      <alignment horizontal="center" vertical="center" wrapText="1"/>
    </xf>
    <xf numFmtId="182" fontId="9" fillId="19" borderId="12" xfId="0" applyNumberFormat="1" applyFont="1" applyFill="1" applyBorder="1" applyAlignment="1">
      <alignment horizontal="center" vertical="center" wrapText="1"/>
    </xf>
    <xf numFmtId="44" fontId="3" fillId="19" borderId="12" xfId="44" applyNumberFormat="1" applyFont="1" applyFill="1" applyBorder="1" applyAlignment="1">
      <alignment horizontal="center" vertical="center" wrapText="1"/>
    </xf>
    <xf numFmtId="182" fontId="9" fillId="0" borderId="13" xfId="0" applyNumberFormat="1" applyFont="1" applyFill="1" applyBorder="1" applyAlignment="1">
      <alignment horizontal="center" vertical="center" wrapText="1"/>
    </xf>
    <xf numFmtId="183" fontId="78" fillId="43" borderId="13" xfId="44" applyNumberFormat="1" applyFont="1" applyFill="1" applyBorder="1" applyAlignment="1">
      <alignment horizontal="center" vertical="center" wrapText="1"/>
    </xf>
    <xf numFmtId="44" fontId="3" fillId="33" borderId="13" xfId="44" applyNumberFormat="1" applyFont="1" applyFill="1" applyBorder="1" applyAlignment="1">
      <alignment horizontal="center" vertical="center" wrapText="1"/>
    </xf>
    <xf numFmtId="183" fontId="78" fillId="43" borderId="25" xfId="44" applyNumberFormat="1" applyFont="1" applyFill="1" applyBorder="1" applyAlignment="1">
      <alignment horizontal="center" vertical="center" wrapText="1"/>
    </xf>
    <xf numFmtId="0" fontId="3" fillId="8" borderId="12" xfId="0" applyFont="1" applyFill="1" applyBorder="1" applyAlignment="1">
      <alignment horizontal="center" vertical="center" wrapText="1"/>
    </xf>
    <xf numFmtId="44" fontId="4" fillId="14" borderId="25" xfId="44" applyNumberFormat="1" applyFont="1" applyFill="1" applyBorder="1" applyAlignment="1">
      <alignment horizontal="center" vertical="center" wrapText="1"/>
    </xf>
    <xf numFmtId="182" fontId="15" fillId="8" borderId="25"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81" fillId="39" borderId="10" xfId="0" applyNumberFormat="1" applyFont="1" applyFill="1" applyBorder="1" applyAlignment="1">
      <alignment horizontal="left" vertical="center" wrapText="1"/>
    </xf>
    <xf numFmtId="0" fontId="88" fillId="39" borderId="10" xfId="0" applyFont="1" applyFill="1" applyBorder="1" applyAlignment="1">
      <alignment vertical="center" wrapText="1"/>
    </xf>
    <xf numFmtId="0" fontId="88" fillId="39" borderId="17" xfId="0" applyFont="1" applyFill="1" applyBorder="1" applyAlignment="1">
      <alignment vertical="center" wrapText="1"/>
    </xf>
    <xf numFmtId="0" fontId="78" fillId="42" borderId="13" xfId="0" applyFont="1" applyFill="1" applyBorder="1" applyAlignment="1">
      <alignment horizontal="center" vertical="center" wrapText="1"/>
    </xf>
    <xf numFmtId="0" fontId="78" fillId="42" borderId="26" xfId="0" applyFont="1" applyFill="1" applyBorder="1" applyAlignment="1">
      <alignment horizontal="center" vertical="center" wrapText="1"/>
    </xf>
    <xf numFmtId="0" fontId="78" fillId="42" borderId="27" xfId="0" applyFont="1" applyFill="1" applyBorder="1" applyAlignment="1">
      <alignment horizontal="center" vertical="center" wrapText="1"/>
    </xf>
    <xf numFmtId="0" fontId="75" fillId="47" borderId="20" xfId="0" applyFont="1" applyFill="1" applyBorder="1" applyAlignment="1">
      <alignment horizontal="left" vertical="center" wrapText="1"/>
    </xf>
    <xf numFmtId="0" fontId="74" fillId="0" borderId="0" xfId="0" applyFont="1" applyBorder="1" applyAlignment="1">
      <alignment/>
    </xf>
    <xf numFmtId="0" fontId="74" fillId="0" borderId="16" xfId="0" applyFont="1" applyBorder="1" applyAlignment="1">
      <alignment/>
    </xf>
    <xf numFmtId="181" fontId="82" fillId="42" borderId="13" xfId="44" applyNumberFormat="1" applyFont="1" applyFill="1" applyBorder="1" applyAlignment="1">
      <alignment horizontal="center" vertical="center" wrapText="1"/>
    </xf>
    <xf numFmtId="181" fontId="82" fillId="42" borderId="26" xfId="44" applyNumberFormat="1" applyFont="1" applyFill="1" applyBorder="1" applyAlignment="1">
      <alignment horizontal="center" vertical="center" wrapText="1"/>
    </xf>
    <xf numFmtId="181" fontId="82" fillId="42" borderId="27" xfId="44" applyNumberFormat="1" applyFont="1" applyFill="1" applyBorder="1" applyAlignment="1">
      <alignment horizontal="center" vertical="center" wrapText="1"/>
    </xf>
    <xf numFmtId="49" fontId="3" fillId="33" borderId="0" xfId="0" applyNumberFormat="1" applyFont="1" applyFill="1" applyAlignment="1">
      <alignment vertical="top"/>
    </xf>
    <xf numFmtId="49" fontId="0" fillId="0" borderId="0" xfId="0" applyNumberFormat="1" applyAlignment="1">
      <alignment vertical="top"/>
    </xf>
    <xf numFmtId="49" fontId="4" fillId="40" borderId="19"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178" fontId="78" fillId="42" borderId="13" xfId="44" applyFont="1" applyFill="1" applyBorder="1" applyAlignment="1">
      <alignment horizontal="center" vertical="center" wrapText="1"/>
    </xf>
    <xf numFmtId="178" fontId="78" fillId="42" borderId="26" xfId="44" applyFont="1" applyFill="1" applyBorder="1" applyAlignment="1">
      <alignment horizontal="center" vertical="center" wrapText="1"/>
    </xf>
    <xf numFmtId="178" fontId="78" fillId="42" borderId="27" xfId="44"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33" borderId="12" xfId="0" applyFont="1" applyFill="1" applyBorder="1" applyAlignment="1">
      <alignment horizontal="center"/>
    </xf>
    <xf numFmtId="0" fontId="4" fillId="33" borderId="12" xfId="0" applyFont="1" applyFill="1" applyBorder="1" applyAlignment="1">
      <alignment horizontal="center"/>
    </xf>
    <xf numFmtId="0" fontId="13" fillId="0" borderId="1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9" xfId="0" applyFont="1" applyBorder="1" applyAlignment="1">
      <alignment horizontal="left"/>
    </xf>
    <xf numFmtId="0" fontId="3" fillId="0" borderId="11" xfId="0" applyFont="1" applyBorder="1" applyAlignment="1">
      <alignment horizontal="left"/>
    </xf>
    <xf numFmtId="0" fontId="3" fillId="0" borderId="21" xfId="0" applyFont="1" applyBorder="1" applyAlignment="1">
      <alignment horizontal="left"/>
    </xf>
    <xf numFmtId="0" fontId="3" fillId="0" borderId="19" xfId="0" applyFont="1" applyFill="1" applyBorder="1" applyAlignment="1">
      <alignment horizontal="center"/>
    </xf>
    <xf numFmtId="0" fontId="3" fillId="0" borderId="11" xfId="0" applyFont="1" applyFill="1" applyBorder="1" applyAlignment="1">
      <alignment horizontal="center"/>
    </xf>
    <xf numFmtId="0" fontId="3" fillId="0" borderId="21" xfId="0" applyFont="1" applyFill="1" applyBorder="1" applyAlignment="1">
      <alignment horizontal="center"/>
    </xf>
    <xf numFmtId="0" fontId="3" fillId="33" borderId="12" xfId="0" applyFont="1" applyFill="1" applyBorder="1" applyAlignment="1">
      <alignment horizontal="center" vertical="center" wrapText="1"/>
    </xf>
    <xf numFmtId="0" fontId="3" fillId="0" borderId="12" xfId="0" applyFont="1" applyBorder="1" applyAlignment="1">
      <alignment horizontal="left"/>
    </xf>
    <xf numFmtId="0" fontId="84" fillId="33" borderId="12" xfId="0" applyFont="1" applyFill="1" applyBorder="1" applyAlignment="1">
      <alignment horizontal="center"/>
    </xf>
    <xf numFmtId="17" fontId="9" fillId="0" borderId="19" xfId="0" applyNumberFormat="1" applyFont="1" applyBorder="1" applyAlignment="1">
      <alignment vertical="top"/>
    </xf>
    <xf numFmtId="0" fontId="9" fillId="0" borderId="11" xfId="0" applyFont="1" applyBorder="1" applyAlignment="1">
      <alignment vertical="top"/>
    </xf>
    <xf numFmtId="0" fontId="9" fillId="0" borderId="21" xfId="0" applyFont="1" applyBorder="1" applyAlignment="1">
      <alignment vertical="top"/>
    </xf>
    <xf numFmtId="49" fontId="78" fillId="39" borderId="15" xfId="0" applyNumberFormat="1" applyFont="1" applyFill="1" applyBorder="1" applyAlignment="1">
      <alignment horizontal="center" vertical="center" wrapText="1"/>
    </xf>
    <xf numFmtId="0" fontId="75" fillId="0" borderId="20" xfId="0" applyFont="1" applyFill="1" applyBorder="1" applyAlignment="1">
      <alignment horizontal="left" vertical="center" wrapText="1"/>
    </xf>
    <xf numFmtId="0" fontId="75" fillId="48" borderId="14" xfId="0" applyFont="1" applyFill="1" applyBorder="1" applyAlignment="1">
      <alignment horizontal="left" vertical="center"/>
    </xf>
    <xf numFmtId="0" fontId="74" fillId="0" borderId="15" xfId="0" applyFont="1" applyBorder="1" applyAlignment="1">
      <alignment/>
    </xf>
    <xf numFmtId="0" fontId="74" fillId="0" borderId="18" xfId="0" applyFont="1" applyBorder="1" applyAlignment="1">
      <alignment/>
    </xf>
    <xf numFmtId="0" fontId="4" fillId="33" borderId="12" xfId="0" applyFont="1" applyFill="1" applyBorder="1" applyAlignment="1">
      <alignment horizontal="center" vertical="center" wrapText="1"/>
    </xf>
    <xf numFmtId="0" fontId="78" fillId="37" borderId="0"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7" borderId="18" xfId="0" applyFill="1" applyBorder="1" applyAlignment="1">
      <alignment horizontal="center" vertical="center" wrapText="1"/>
    </xf>
    <xf numFmtId="0" fontId="12" fillId="33" borderId="0" xfId="0" applyFont="1" applyFill="1" applyAlignment="1">
      <alignment horizontal="left" vertical="center"/>
    </xf>
    <xf numFmtId="0" fontId="12" fillId="33" borderId="0" xfId="0" applyFont="1" applyFill="1" applyAlignment="1">
      <alignment/>
    </xf>
    <xf numFmtId="0" fontId="89" fillId="41" borderId="19" xfId="0" applyFont="1" applyFill="1" applyBorder="1" applyAlignment="1">
      <alignment horizontal="center" vertical="center"/>
    </xf>
    <xf numFmtId="0" fontId="3" fillId="41" borderId="11" xfId="0" applyFont="1" applyFill="1" applyBorder="1" applyAlignment="1">
      <alignment horizontal="center" vertical="center"/>
    </xf>
    <xf numFmtId="0" fontId="3" fillId="41" borderId="21" xfId="0" applyFont="1" applyFill="1" applyBorder="1" applyAlignment="1">
      <alignment horizontal="center" vertical="center"/>
    </xf>
    <xf numFmtId="49" fontId="78" fillId="37" borderId="0" xfId="0" applyNumberFormat="1" applyFont="1" applyFill="1" applyBorder="1" applyAlignment="1">
      <alignment horizontal="center" vertical="center" wrapText="1"/>
    </xf>
    <xf numFmtId="0" fontId="75" fillId="0" borderId="28" xfId="0" applyFont="1" applyFill="1" applyBorder="1" applyAlignment="1">
      <alignment horizontal="left" vertical="center" wrapText="1"/>
    </xf>
    <xf numFmtId="0" fontId="74" fillId="0" borderId="10" xfId="0" applyFont="1" applyBorder="1" applyAlignment="1">
      <alignment/>
    </xf>
    <xf numFmtId="0" fontId="74" fillId="0" borderId="17" xfId="0" applyFont="1" applyBorder="1" applyAlignment="1">
      <alignment/>
    </xf>
    <xf numFmtId="0" fontId="90" fillId="42" borderId="15" xfId="0" applyFont="1" applyFill="1" applyBorder="1" applyAlignment="1">
      <alignment horizontal="center" vertical="center" wrapText="1"/>
    </xf>
    <xf numFmtId="0" fontId="0" fillId="42" borderId="15" xfId="0" applyFill="1" applyBorder="1" applyAlignment="1">
      <alignment horizontal="center" vertical="center" wrapText="1"/>
    </xf>
    <xf numFmtId="0" fontId="0" fillId="42" borderId="18" xfId="0" applyFill="1" applyBorder="1" applyAlignment="1">
      <alignment horizontal="center" vertical="center" wrapText="1"/>
    </xf>
    <xf numFmtId="0" fontId="90" fillId="42" borderId="0" xfId="0" applyFont="1" applyFill="1" applyBorder="1" applyAlignment="1">
      <alignment horizontal="center" vertical="center" wrapText="1"/>
    </xf>
    <xf numFmtId="0" fontId="0" fillId="42" borderId="0" xfId="0" applyFill="1" applyAlignment="1">
      <alignment horizontal="center" vertical="center" wrapText="1"/>
    </xf>
    <xf numFmtId="0" fontId="0" fillId="42" borderId="16" xfId="0" applyFill="1" applyBorder="1" applyAlignment="1">
      <alignment horizontal="center" vertical="center" wrapText="1"/>
    </xf>
    <xf numFmtId="0" fontId="78" fillId="42" borderId="13" xfId="0" applyFont="1" applyFill="1" applyBorder="1" applyAlignment="1">
      <alignment horizontal="left" vertical="center" wrapText="1"/>
    </xf>
    <xf numFmtId="0" fontId="78" fillId="42" borderId="26" xfId="0" applyFont="1" applyFill="1" applyBorder="1" applyAlignment="1">
      <alignment horizontal="left" vertical="center" wrapText="1"/>
    </xf>
    <xf numFmtId="0" fontId="78" fillId="42" borderId="27" xfId="0" applyFont="1" applyFill="1" applyBorder="1" applyAlignment="1">
      <alignment horizontal="left" vertical="center" wrapText="1"/>
    </xf>
    <xf numFmtId="0" fontId="83" fillId="42" borderId="13" xfId="0" applyFont="1" applyFill="1" applyBorder="1" applyAlignment="1">
      <alignment horizontal="center" vertical="center" wrapText="1"/>
    </xf>
    <xf numFmtId="0" fontId="78" fillId="42" borderId="27" xfId="0" applyFont="1" applyFill="1" applyBorder="1" applyAlignment="1">
      <alignment wrapText="1"/>
    </xf>
    <xf numFmtId="0" fontId="3" fillId="5" borderId="12" xfId="0" applyFont="1" applyFill="1" applyBorder="1" applyAlignment="1">
      <alignment horizontal="center" vertical="center" wrapText="1"/>
    </xf>
    <xf numFmtId="0" fontId="78" fillId="37" borderId="15" xfId="0" applyFont="1" applyFill="1" applyBorder="1" applyAlignment="1">
      <alignment horizontal="center" vertical="center" wrapText="1"/>
    </xf>
    <xf numFmtId="49" fontId="78" fillId="39" borderId="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9525</xdr:rowOff>
    </xdr:from>
    <xdr:to>
      <xdr:col>0</xdr:col>
      <xdr:colOff>1343025</xdr:colOff>
      <xdr:row>25</xdr:row>
      <xdr:rowOff>0</xdr:rowOff>
    </xdr:to>
    <xdr:pic>
      <xdr:nvPicPr>
        <xdr:cNvPr id="1" name="Picture 34" descr="alto_ready_for_finish_01"/>
        <xdr:cNvPicPr preferRelativeResize="1">
          <a:picLocks noChangeAspect="1"/>
        </xdr:cNvPicPr>
      </xdr:nvPicPr>
      <xdr:blipFill>
        <a:blip r:embed="rId1"/>
        <a:stretch>
          <a:fillRect/>
        </a:stretch>
      </xdr:blipFill>
      <xdr:spPr>
        <a:xfrm>
          <a:off x="9525" y="4029075"/>
          <a:ext cx="1333500" cy="485775"/>
        </a:xfrm>
        <a:prstGeom prst="rect">
          <a:avLst/>
        </a:prstGeom>
        <a:noFill/>
        <a:ln w="9525" cmpd="sng">
          <a:noFill/>
        </a:ln>
      </xdr:spPr>
    </xdr:pic>
    <xdr:clientData/>
  </xdr:twoCellAnchor>
  <xdr:twoCellAnchor editAs="oneCell">
    <xdr:from>
      <xdr:col>0</xdr:col>
      <xdr:colOff>0</xdr:colOff>
      <xdr:row>27</xdr:row>
      <xdr:rowOff>0</xdr:rowOff>
    </xdr:from>
    <xdr:to>
      <xdr:col>0</xdr:col>
      <xdr:colOff>1000125</xdr:colOff>
      <xdr:row>28</xdr:row>
      <xdr:rowOff>0</xdr:rowOff>
    </xdr:to>
    <xdr:pic>
      <xdr:nvPicPr>
        <xdr:cNvPr id="2" name="Picture 11"/>
        <xdr:cNvPicPr preferRelativeResize="1">
          <a:picLocks noChangeAspect="1"/>
        </xdr:cNvPicPr>
      </xdr:nvPicPr>
      <xdr:blipFill>
        <a:blip r:embed="rId2"/>
        <a:stretch>
          <a:fillRect/>
        </a:stretch>
      </xdr:blipFill>
      <xdr:spPr>
        <a:xfrm>
          <a:off x="0" y="5400675"/>
          <a:ext cx="1000125" cy="771525"/>
        </a:xfrm>
        <a:prstGeom prst="rect">
          <a:avLst/>
        </a:prstGeom>
        <a:noFill/>
        <a:ln w="9525" cmpd="sng">
          <a:noFill/>
        </a:ln>
      </xdr:spPr>
    </xdr:pic>
    <xdr:clientData/>
  </xdr:twoCellAnchor>
  <xdr:twoCellAnchor>
    <xdr:from>
      <xdr:col>0</xdr:col>
      <xdr:colOff>123825</xdr:colOff>
      <xdr:row>33</xdr:row>
      <xdr:rowOff>133350</xdr:rowOff>
    </xdr:from>
    <xdr:to>
      <xdr:col>7</xdr:col>
      <xdr:colOff>838200</xdr:colOff>
      <xdr:row>33</xdr:row>
      <xdr:rowOff>657225</xdr:rowOff>
    </xdr:to>
    <xdr:sp>
      <xdr:nvSpPr>
        <xdr:cNvPr id="3" name="TextBox 16"/>
        <xdr:cNvSpPr txBox="1">
          <a:spLocks noChangeArrowheads="1"/>
        </xdr:cNvSpPr>
      </xdr:nvSpPr>
      <xdr:spPr>
        <a:xfrm>
          <a:off x="123825" y="7839075"/>
          <a:ext cx="11344275" cy="523875"/>
        </a:xfrm>
        <a:prstGeom prst="rect">
          <a:avLst/>
        </a:prstGeom>
        <a:solidFill>
          <a:srgbClr val="8EB4E3"/>
        </a:solidFill>
        <a:ln w="63500" cmpd="thinThick">
          <a:solidFill>
            <a:srgbClr val="000000"/>
          </a:solidFill>
          <a:headEnd type="none"/>
          <a:tailEnd type="none"/>
        </a:ln>
      </xdr:spPr>
      <xdr:txBody>
        <a:bodyPr vertOverflow="clip" wrap="square" anchor="ctr"/>
        <a:p>
          <a:pPr algn="ctr">
            <a:defRPr/>
          </a:pPr>
          <a:r>
            <a:rPr lang="en-US" cap="none" sz="1050" b="1" i="0" u="sng" baseline="0">
              <a:solidFill>
                <a:srgbClr val="FFFFFF"/>
              </a:solidFill>
              <a:latin typeface="Arial"/>
              <a:ea typeface="Arial"/>
              <a:cs typeface="Arial"/>
            </a:rPr>
            <a:t>AVIONICS</a:t>
          </a:r>
          <a:r>
            <a:rPr lang="en-US" cap="none" sz="900" b="1" i="0" u="none" baseline="0">
              <a:solidFill>
                <a:srgbClr val="FFFFFF"/>
              </a:solidFill>
              <a:latin typeface="Arial"/>
              <a:ea typeface="Arial"/>
              <a:cs typeface="Arial"/>
            </a:rPr>
            <a:t>: ALL FACTORY INSTALLED MGL OR DYNON GLASS COCKPIT OPTIONS, AUTO PILOT, RADIO TRANSCEIVER, MODE S TRANSPONDER, HEADSETS, GPS &amp; AIR CONDITIONING SYSTEMS  WILL BE QUOTED FOR BASED ON INDIVIDUAL REQUIREMENTS </a:t>
          </a:r>
        </a:p>
      </xdr:txBody>
    </xdr:sp>
    <xdr:clientData/>
  </xdr:twoCellAnchor>
  <xdr:twoCellAnchor>
    <xdr:from>
      <xdr:col>0</xdr:col>
      <xdr:colOff>0</xdr:colOff>
      <xdr:row>116</xdr:row>
      <xdr:rowOff>28575</xdr:rowOff>
    </xdr:from>
    <xdr:to>
      <xdr:col>8</xdr:col>
      <xdr:colOff>0</xdr:colOff>
      <xdr:row>132</xdr:row>
      <xdr:rowOff>38100</xdr:rowOff>
    </xdr:to>
    <xdr:sp>
      <xdr:nvSpPr>
        <xdr:cNvPr id="4" name="TextBox 1"/>
        <xdr:cNvSpPr txBox="1">
          <a:spLocks noChangeArrowheads="1"/>
        </xdr:cNvSpPr>
      </xdr:nvSpPr>
      <xdr:spPr>
        <a:xfrm>
          <a:off x="0" y="25355550"/>
          <a:ext cx="11906250" cy="3162300"/>
        </a:xfrm>
        <a:prstGeom prst="rect">
          <a:avLst/>
        </a:prstGeom>
        <a:solidFill>
          <a:srgbClr val="F2F2F2"/>
        </a:solidFill>
        <a:ln w="9525" cmpd="dbl">
          <a:solidFill>
            <a:srgbClr val="000000"/>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TERMS &amp; CONDITIONS
</a:t>
          </a:r>
          <a:r>
            <a:rPr lang="en-US" cap="none" sz="1000" b="0" i="0" u="none" baseline="0">
              <a:solidFill>
                <a:srgbClr val="000000"/>
              </a:solidFill>
              <a:latin typeface="Calibri"/>
              <a:ea typeface="Calibri"/>
              <a:cs typeface="Calibri"/>
            </a:rPr>
            <a:t>It will remain the responsibility of the customer to confirm exactly how the imported kit or ‘ready to fly’ ALTO TG is to be delivered in terms of factory fitted options and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specification levels. 
</a:t>
          </a:r>
          <a:r>
            <a:rPr lang="en-US" cap="none" sz="1000" b="0" i="0" u="none" baseline="0">
              <a:solidFill>
                <a:srgbClr val="000000"/>
              </a:solidFill>
              <a:latin typeface="Calibri"/>
              <a:ea typeface="Calibri"/>
              <a:cs typeface="Calibri"/>
            </a:rPr>
            <a:t>Any items not specified at the time orders are confirmed will be subject to additional delays and shipping costs.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Shipping freight container charges are estimated in USA Dollars/20ft container and are subject to confirmation. Insurance cover based on the value of the consignment 
</a:t>
          </a:r>
          <a:r>
            <a:rPr lang="en-US" cap="none" sz="1000" b="0" i="0" u="none" baseline="0">
              <a:solidFill>
                <a:srgbClr val="000000"/>
              </a:solidFill>
              <a:latin typeface="Calibri"/>
              <a:ea typeface="Calibri"/>
              <a:cs typeface="Calibri"/>
            </a:rPr>
            <a:t>      is  non-negotiable.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Any and all SACAA or RAASA documentation requirements and costs are for the customers  account and it will remain their responsibility to establish before orders are 
</a:t>
          </a:r>
          <a:r>
            <a:rPr lang="en-US" cap="none" sz="1000" b="0" i="0" u="none" baseline="0">
              <a:solidFill>
                <a:srgbClr val="000000"/>
              </a:solidFill>
              <a:latin typeface="Calibri"/>
              <a:ea typeface="Calibri"/>
              <a:cs typeface="Calibri"/>
            </a:rPr>
            <a:t>      confirmed and paid what registration, equipment levels and authority to fly requirements are currently in effect to meet their specific needs. Sabre Aircraft will naturally 
</a:t>
          </a:r>
          <a:r>
            <a:rPr lang="en-US" cap="none" sz="1000" b="0" i="0" u="none" baseline="0">
              <a:solidFill>
                <a:srgbClr val="000000"/>
              </a:solidFill>
              <a:latin typeface="Calibri"/>
              <a:ea typeface="Calibri"/>
              <a:cs typeface="Calibri"/>
            </a:rPr>
            <a:t>      endeavor to assist in this process wherever applicable but the customer will incur additional fees based on documentation charges, time and travelling costs.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Payment terms</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To enable production on confirmed orders for ‘ready to fly’ aircraft an initial 5% down payment will be levied. This amount will be billed at the confirmed Euro buying 
</a:t>
          </a:r>
          <a:r>
            <a:rPr lang="en-US" cap="none" sz="1000" b="0" i="0" u="none" baseline="0">
              <a:solidFill>
                <a:srgbClr val="000000"/>
              </a:solidFill>
              <a:latin typeface="Calibri"/>
              <a:ea typeface="Calibri"/>
              <a:cs typeface="Calibri"/>
            </a:rPr>
            <a:t>     rate of exchange and is non-refundable after 14 days on signed purchase orders. For ‘ready to fly’ ALTO TG orders 20 000 Euro will be invoiced </a:t>
          </a:r>
          <a:r>
            <a:rPr lang="en-US" cap="none" sz="1000" b="0" i="0" u="none" baseline="0">
              <a:solidFill>
                <a:srgbClr val="000000"/>
              </a:solidFill>
              <a:latin typeface="Calibri"/>
              <a:ea typeface="Calibri"/>
              <a:cs typeface="Calibri"/>
            </a:rPr>
            <a:t>to cover the  purchase 
</a:t>
          </a:r>
          <a:r>
            <a:rPr lang="en-US" cap="none" sz="1000" b="0" i="0" u="none" baseline="0">
              <a:solidFill>
                <a:srgbClr val="000000"/>
              </a:solidFill>
              <a:latin typeface="Calibri"/>
              <a:ea typeface="Calibri"/>
              <a:cs typeface="Calibri"/>
            </a:rPr>
            <a:t>     cost and installation of the specified Rotax 912 series engine </a:t>
          </a:r>
          <a:r>
            <a:rPr lang="en-US" cap="none" sz="1000" b="0" i="0" u="none" baseline="0">
              <a:solidFill>
                <a:srgbClr val="000000"/>
              </a:solidFill>
              <a:latin typeface="Calibri"/>
              <a:ea typeface="Calibri"/>
              <a:cs typeface="Calibri"/>
            </a:rPr>
            <a:t>at that stage in the production process. A further 45% of the order value will become  due after eight  
</a:t>
          </a:r>
          <a:r>
            <a:rPr lang="en-US" cap="none" sz="1000" b="0" i="0" u="none" baseline="0">
              <a:solidFill>
                <a:srgbClr val="000000"/>
              </a:solidFill>
              <a:latin typeface="Calibri"/>
              <a:ea typeface="Calibri"/>
              <a:cs typeface="Calibri"/>
            </a:rPr>
            <a:t>     weeks with the remaining 45% balance on kits payable when the consignment has been checked, packed into the container and released to the shipping agent.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On “ready to fly” </a:t>
          </a:r>
          <a:r>
            <a:rPr lang="en-US" cap="none" sz="1000" b="0" i="0" u="sng" baseline="0">
              <a:solidFill>
                <a:srgbClr val="000000"/>
              </a:solidFill>
              <a:latin typeface="Calibri"/>
              <a:ea typeface="Calibri"/>
              <a:cs typeface="Calibri"/>
            </a:rPr>
            <a:t>complete</a:t>
          </a:r>
          <a:r>
            <a:rPr lang="en-US" cap="none" sz="1000" b="0" i="0" u="none" baseline="0">
              <a:solidFill>
                <a:srgbClr val="000000"/>
              </a:solidFill>
              <a:latin typeface="Calibri"/>
              <a:ea typeface="Calibri"/>
              <a:cs typeface="Calibri"/>
            </a:rPr>
            <a:t> factory assembled aircraft 5% of the total order may be withheld subject to the successful completion of an initial test flight, systems &amp; 
</a:t>
          </a:r>
          <a:r>
            <a:rPr lang="en-US" cap="none" sz="1000" b="0" i="0" u="none" baseline="0">
              <a:solidFill>
                <a:srgbClr val="000000"/>
              </a:solidFill>
              <a:latin typeface="Calibri"/>
              <a:ea typeface="Calibri"/>
              <a:cs typeface="Calibri"/>
            </a:rPr>
            <a:t>     equipment check. Prior to handover any outstanding monies must have been settled in full.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Customs VAT, freight charges and agent fees will become payable when the container is released to the shipping agent on arrival in Durban and these costs must be 
</a:t>
          </a:r>
          <a:r>
            <a:rPr lang="en-US" cap="none" sz="1000" b="0" i="0" u="none" baseline="0">
              <a:solidFill>
                <a:srgbClr val="000000"/>
              </a:solidFill>
              <a:latin typeface="Calibri"/>
              <a:ea typeface="Calibri"/>
              <a:cs typeface="Calibri"/>
            </a:rPr>
            <a:t>      settled in full prior to delivery. AAA cc t/Sabre Aircraft reserves the right to retain ownership of the consignment until all accounts have been settled.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Should the customer over the period of this agreement believe that it is in their best interests to settle in full or in part due to more favorable exchange rate conditions - 
</a:t>
          </a:r>
          <a:r>
            <a:rPr lang="en-US" cap="none" sz="1000" b="0" i="0" u="none" baseline="0">
              <a:solidFill>
                <a:srgbClr val="000000"/>
              </a:solidFill>
              <a:latin typeface="Calibri"/>
              <a:ea typeface="Calibri"/>
              <a:cs typeface="Calibri"/>
            </a:rPr>
            <a:t>      this option will remain open provided not less than 5000 Euro is being transferred at any one time.</a:t>
          </a:r>
          <a:r>
            <a:rPr lang="en-US" cap="none" sz="1000" b="0" i="0" u="none" baseline="0">
              <a:solidFill>
                <a:srgbClr val="000000"/>
              </a:solidFill>
              <a:latin typeface="Calibri"/>
              <a:ea typeface="Calibri"/>
              <a:cs typeface="Calibri"/>
            </a:rPr>
            <a:t>
</a:t>
          </a:r>
        </a:p>
      </xdr:txBody>
    </xdr:sp>
    <xdr:clientData/>
  </xdr:twoCellAnchor>
  <xdr:twoCellAnchor>
    <xdr:from>
      <xdr:col>0</xdr:col>
      <xdr:colOff>85725</xdr:colOff>
      <xdr:row>132</xdr:row>
      <xdr:rowOff>85725</xdr:rowOff>
    </xdr:from>
    <xdr:to>
      <xdr:col>7</xdr:col>
      <xdr:colOff>1257300</xdr:colOff>
      <xdr:row>144</xdr:row>
      <xdr:rowOff>19050</xdr:rowOff>
    </xdr:to>
    <xdr:sp>
      <xdr:nvSpPr>
        <xdr:cNvPr id="5" name="TextBox 2"/>
        <xdr:cNvSpPr txBox="1">
          <a:spLocks noChangeArrowheads="1"/>
        </xdr:cNvSpPr>
      </xdr:nvSpPr>
      <xdr:spPr>
        <a:xfrm>
          <a:off x="85725" y="28565475"/>
          <a:ext cx="11801475" cy="2333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Signed on this the ______ day of _____________________ /2017 at ___________________________________in acceptance of the terms and conditions of this confirmed order as specified herein.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___________________________________ (Signature of Purchaser) Name &amp; and Surname: ________________________________________ID No:________________________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___________________________________    (Signature of Agent/s)     Name &amp; and Surname: ______________________________________ID No:________________________
</a:t>
          </a:r>
          <a:r>
            <a:rPr lang="en-US" cap="none" sz="1100" b="1" i="0" u="none" baseline="0">
              <a:solidFill>
                <a:srgbClr val="000000"/>
              </a:solidFill>
              <a:latin typeface="Calibri"/>
              <a:ea typeface="Calibri"/>
              <a:cs typeface="Calibri"/>
            </a:rPr>
            <a:t>
</a:t>
          </a:r>
        </a:p>
      </xdr:txBody>
    </xdr:sp>
    <xdr:clientData/>
  </xdr:twoCellAnchor>
  <xdr:twoCellAnchor>
    <xdr:from>
      <xdr:col>7</xdr:col>
      <xdr:colOff>1257300</xdr:colOff>
      <xdr:row>125</xdr:row>
      <xdr:rowOff>152400</xdr:rowOff>
    </xdr:from>
    <xdr:to>
      <xdr:col>8</xdr:col>
      <xdr:colOff>28575</xdr:colOff>
      <xdr:row>125</xdr:row>
      <xdr:rowOff>200025</xdr:rowOff>
    </xdr:to>
    <xdr:sp fLocksText="0">
      <xdr:nvSpPr>
        <xdr:cNvPr id="6" name="TextBox 3"/>
        <xdr:cNvSpPr txBox="1">
          <a:spLocks noChangeArrowheads="1"/>
        </xdr:cNvSpPr>
      </xdr:nvSpPr>
      <xdr:spPr>
        <a:xfrm>
          <a:off x="11887200" y="2727960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chardstubbs@mweb.co.za" TargetMode="External" /><Relationship Id="rId2" Type="http://schemas.openxmlformats.org/officeDocument/2006/relationships/hyperlink" Target="http://www.directfly.cz/www.flyshop.cz"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V253"/>
  <sheetViews>
    <sheetView tabSelected="1" zoomScalePageLayoutView="0" workbookViewId="0" topLeftCell="A28">
      <selection activeCell="H111" sqref="H111"/>
    </sheetView>
  </sheetViews>
  <sheetFormatPr defaultColWidth="8.75390625" defaultRowHeight="12.75"/>
  <cols>
    <col min="1" max="1" width="17.625" style="4" customWidth="1"/>
    <col min="2" max="2" width="71.625" style="4" customWidth="1"/>
    <col min="3" max="3" width="6.625" style="4" customWidth="1"/>
    <col min="4" max="4" width="8.125" style="60" customWidth="1"/>
    <col min="5" max="5" width="7.00390625" style="4" customWidth="1"/>
    <col min="6" max="6" width="17.625" style="4" customWidth="1"/>
    <col min="7" max="7" width="10.875" style="4" bestFit="1" customWidth="1"/>
    <col min="8" max="8" width="16.75390625" style="61" customWidth="1"/>
    <col min="9" max="9" width="51.75390625" style="72" bestFit="1" customWidth="1"/>
    <col min="10" max="48" width="8.75390625" style="70" customWidth="1"/>
    <col min="49" max="16384" width="8.75390625" style="4" customWidth="1"/>
  </cols>
  <sheetData>
    <row r="1" spans="1:8" ht="75.75" customHeight="1">
      <c r="A1" s="247" t="s">
        <v>121</v>
      </c>
      <c r="B1" s="248"/>
      <c r="C1" s="248"/>
      <c r="D1" s="248"/>
      <c r="E1" s="248"/>
      <c r="F1" s="248"/>
      <c r="G1" s="248"/>
      <c r="H1" s="249"/>
    </row>
    <row r="2" spans="1:9" ht="23.25">
      <c r="A2" s="245" t="s">
        <v>56</v>
      </c>
      <c r="B2" s="246"/>
      <c r="C2" s="245" t="s">
        <v>1</v>
      </c>
      <c r="D2" s="246"/>
      <c r="E2" s="119"/>
      <c r="F2" s="120"/>
      <c r="G2" s="121"/>
      <c r="H2" s="122" t="s">
        <v>55</v>
      </c>
      <c r="I2" s="66"/>
    </row>
    <row r="3" spans="1:9" ht="15.75">
      <c r="A3" s="5"/>
      <c r="B3" s="5"/>
      <c r="C3" s="6"/>
      <c r="D3" s="7"/>
      <c r="E3" s="1"/>
      <c r="F3" s="2"/>
      <c r="G3" s="3"/>
      <c r="H3" s="76"/>
      <c r="I3" s="66"/>
    </row>
    <row r="4" spans="1:9" ht="15.75">
      <c r="A4" s="8" t="s">
        <v>2</v>
      </c>
      <c r="B4" s="5"/>
      <c r="C4" s="6"/>
      <c r="D4" s="7"/>
      <c r="E4" s="9" t="s">
        <v>3</v>
      </c>
      <c r="F4" s="2"/>
      <c r="G4" s="3"/>
      <c r="H4" s="76"/>
      <c r="I4" s="66"/>
    </row>
    <row r="5" spans="1:9" ht="15.75">
      <c r="A5" s="10" t="s">
        <v>4</v>
      </c>
      <c r="B5" s="14" t="s">
        <v>27</v>
      </c>
      <c r="C5" s="6"/>
      <c r="D5" s="7"/>
      <c r="E5" s="11" t="s">
        <v>4</v>
      </c>
      <c r="F5" s="12"/>
      <c r="G5" s="3"/>
      <c r="H5" s="76"/>
      <c r="I5" s="53"/>
    </row>
    <row r="6" spans="1:9" ht="15.75">
      <c r="A6" s="10" t="s">
        <v>5</v>
      </c>
      <c r="B6" s="13" t="s">
        <v>28</v>
      </c>
      <c r="C6" s="6"/>
      <c r="D6" s="7"/>
      <c r="E6" s="11" t="s">
        <v>5</v>
      </c>
      <c r="F6" s="12"/>
      <c r="G6" s="3"/>
      <c r="H6" s="76"/>
      <c r="I6" s="53"/>
    </row>
    <row r="7" spans="1:9" ht="15.75">
      <c r="A7" s="10" t="s">
        <v>6</v>
      </c>
      <c r="B7" s="13" t="s">
        <v>29</v>
      </c>
      <c r="C7" s="10" t="s">
        <v>7</v>
      </c>
      <c r="D7" s="14">
        <v>2068</v>
      </c>
      <c r="E7" s="11" t="s">
        <v>6</v>
      </c>
      <c r="F7" s="12"/>
      <c r="G7" s="15" t="s">
        <v>7</v>
      </c>
      <c r="H7" s="77"/>
      <c r="I7" s="53"/>
    </row>
    <row r="8" spans="1:9" ht="15.75">
      <c r="A8" s="10" t="s">
        <v>8</v>
      </c>
      <c r="B8" s="13" t="s">
        <v>30</v>
      </c>
      <c r="C8" s="16"/>
      <c r="D8" s="7"/>
      <c r="E8" s="11" t="s">
        <v>8</v>
      </c>
      <c r="F8" s="12"/>
      <c r="G8" s="17"/>
      <c r="H8" s="76"/>
      <c r="I8" s="53"/>
    </row>
    <row r="9" spans="1:9" ht="15.75">
      <c r="A9" s="10" t="s">
        <v>9</v>
      </c>
      <c r="B9" s="18" t="s">
        <v>53</v>
      </c>
      <c r="C9" s="6"/>
      <c r="D9" s="7"/>
      <c r="E9" s="11" t="s">
        <v>9</v>
      </c>
      <c r="F9" s="12"/>
      <c r="G9" s="3"/>
      <c r="H9" s="76"/>
      <c r="I9" s="53"/>
    </row>
    <row r="10" spans="1:9" ht="15.75">
      <c r="A10" s="10" t="s">
        <v>10</v>
      </c>
      <c r="B10" s="19" t="s">
        <v>25</v>
      </c>
      <c r="C10" s="6"/>
      <c r="D10" s="7"/>
      <c r="E10" s="11" t="s">
        <v>10</v>
      </c>
      <c r="F10" s="12"/>
      <c r="G10" s="3"/>
      <c r="H10" s="76"/>
      <c r="I10" s="53"/>
    </row>
    <row r="11" spans="1:9" ht="15.75">
      <c r="A11" s="10" t="s">
        <v>11</v>
      </c>
      <c r="B11" s="19" t="s">
        <v>31</v>
      </c>
      <c r="C11" s="6"/>
      <c r="D11" s="7"/>
      <c r="E11" s="1"/>
      <c r="F11" s="2"/>
      <c r="G11" s="3"/>
      <c r="H11" s="78"/>
      <c r="I11" s="53"/>
    </row>
    <row r="12" spans="1:9" ht="15.75">
      <c r="A12" s="202" t="s">
        <v>85</v>
      </c>
      <c r="B12" s="202" t="s">
        <v>101</v>
      </c>
      <c r="C12" s="263" t="s">
        <v>97</v>
      </c>
      <c r="D12" s="260" t="s">
        <v>92</v>
      </c>
      <c r="E12" s="123" t="s">
        <v>0</v>
      </c>
      <c r="F12" s="215" t="s">
        <v>32</v>
      </c>
      <c r="G12" s="208" t="s">
        <v>105</v>
      </c>
      <c r="H12" s="124" t="s">
        <v>34</v>
      </c>
      <c r="I12" s="20">
        <v>25</v>
      </c>
    </row>
    <row r="13" spans="1:9" ht="15.75">
      <c r="A13" s="203"/>
      <c r="B13" s="203"/>
      <c r="C13" s="203"/>
      <c r="D13" s="261"/>
      <c r="E13" s="123"/>
      <c r="F13" s="216"/>
      <c r="G13" s="209"/>
      <c r="H13" s="124"/>
      <c r="I13" s="20"/>
    </row>
    <row r="14" spans="1:9" ht="16.5" customHeight="1">
      <c r="A14" s="204"/>
      <c r="B14" s="204"/>
      <c r="C14" s="264"/>
      <c r="D14" s="262"/>
      <c r="E14" s="123" t="s">
        <v>12</v>
      </c>
      <c r="F14" s="217"/>
      <c r="G14" s="210"/>
      <c r="H14" s="124" t="s">
        <v>33</v>
      </c>
      <c r="I14" s="67"/>
    </row>
    <row r="15" spans="1:9" ht="15.75" hidden="1">
      <c r="A15" s="21"/>
      <c r="B15" s="21"/>
      <c r="C15" s="22"/>
      <c r="D15" s="23"/>
      <c r="E15" s="24"/>
      <c r="F15" s="25"/>
      <c r="G15" s="26"/>
      <c r="H15" s="27"/>
      <c r="I15" s="53"/>
    </row>
    <row r="16" spans="1:9" ht="15.75" hidden="1">
      <c r="A16" s="28" t="s">
        <v>13</v>
      </c>
      <c r="B16" s="29" t="s">
        <v>13</v>
      </c>
      <c r="C16" s="30"/>
      <c r="D16" s="31"/>
      <c r="E16" s="32"/>
      <c r="F16" s="33">
        <v>450000</v>
      </c>
      <c r="G16" s="34"/>
      <c r="H16" s="35">
        <f>C16*F16/$I$12</f>
        <v>0</v>
      </c>
      <c r="I16" s="53"/>
    </row>
    <row r="17" spans="1:9" ht="88.5" customHeight="1" hidden="1">
      <c r="A17" s="36"/>
      <c r="B17" s="37"/>
      <c r="C17" s="38"/>
      <c r="D17" s="39"/>
      <c r="E17" s="40"/>
      <c r="F17" s="41"/>
      <c r="G17" s="42"/>
      <c r="H17" s="43"/>
      <c r="I17" s="53"/>
    </row>
    <row r="18" spans="1:9" ht="21" customHeight="1" hidden="1">
      <c r="A18" s="238" t="s">
        <v>14</v>
      </c>
      <c r="B18" s="239"/>
      <c r="C18" s="239"/>
      <c r="D18" s="239"/>
      <c r="E18" s="239"/>
      <c r="F18" s="239"/>
      <c r="G18" s="239"/>
      <c r="H18" s="240"/>
      <c r="I18" s="53"/>
    </row>
    <row r="19" spans="1:9" ht="51" customHeight="1" hidden="1">
      <c r="A19" s="237" t="s">
        <v>83</v>
      </c>
      <c r="B19" s="206"/>
      <c r="C19" s="206"/>
      <c r="D19" s="206"/>
      <c r="E19" s="206"/>
      <c r="F19" s="206"/>
      <c r="G19" s="206"/>
      <c r="H19" s="207"/>
      <c r="I19" s="53"/>
    </row>
    <row r="20" spans="1:9" ht="15.75" hidden="1">
      <c r="A20" s="205" t="s">
        <v>15</v>
      </c>
      <c r="B20" s="206"/>
      <c r="C20" s="206"/>
      <c r="D20" s="206"/>
      <c r="E20" s="206"/>
      <c r="F20" s="206"/>
      <c r="G20" s="206"/>
      <c r="H20" s="207"/>
      <c r="I20" s="53"/>
    </row>
    <row r="21" spans="1:9" ht="32.25" customHeight="1" hidden="1">
      <c r="A21" s="251" t="s">
        <v>16</v>
      </c>
      <c r="B21" s="252"/>
      <c r="C21" s="252"/>
      <c r="D21" s="252"/>
      <c r="E21" s="252"/>
      <c r="F21" s="252"/>
      <c r="G21" s="252"/>
      <c r="H21" s="253"/>
      <c r="I21" s="53"/>
    </row>
    <row r="22" spans="1:9" ht="27.75" customHeight="1">
      <c r="A22" s="83" t="s">
        <v>75</v>
      </c>
      <c r="B22" s="115" t="s">
        <v>65</v>
      </c>
      <c r="C22" s="115">
        <v>1</v>
      </c>
      <c r="D22" s="116"/>
      <c r="E22" s="117"/>
      <c r="F22" s="143">
        <v>23000</v>
      </c>
      <c r="G22" s="141">
        <v>15.15</v>
      </c>
      <c r="H22" s="118">
        <f>+F22*$G$22*C22</f>
        <v>348450</v>
      </c>
      <c r="I22" s="53"/>
    </row>
    <row r="23" spans="1:9" ht="15.75">
      <c r="A23" s="44"/>
      <c r="B23" s="254" t="s">
        <v>74</v>
      </c>
      <c r="C23" s="255"/>
      <c r="D23" s="255"/>
      <c r="E23" s="255"/>
      <c r="F23" s="255"/>
      <c r="G23" s="255"/>
      <c r="H23" s="256"/>
      <c r="I23" s="53"/>
    </row>
    <row r="24" spans="1:9" ht="22.5" customHeight="1">
      <c r="A24" s="45"/>
      <c r="B24" s="257"/>
      <c r="C24" s="258"/>
      <c r="D24" s="258"/>
      <c r="E24" s="258"/>
      <c r="F24" s="258"/>
      <c r="G24" s="258"/>
      <c r="H24" s="259"/>
      <c r="I24" s="53"/>
    </row>
    <row r="25" spans="1:9" ht="0.75" customHeight="1">
      <c r="A25" s="63"/>
      <c r="B25" s="242"/>
      <c r="C25" s="242"/>
      <c r="D25" s="250" t="s">
        <v>102</v>
      </c>
      <c r="E25" s="250"/>
      <c r="F25" s="250"/>
      <c r="G25" s="96" t="s">
        <v>84</v>
      </c>
      <c r="H25" s="97">
        <f>SUM(H22:H24)</f>
        <v>348450</v>
      </c>
      <c r="I25" s="53"/>
    </row>
    <row r="26" spans="1:9" ht="39.75" customHeight="1">
      <c r="A26" s="266" t="s">
        <v>145</v>
      </c>
      <c r="B26" s="243"/>
      <c r="C26" s="243"/>
      <c r="D26" s="243"/>
      <c r="E26" s="243"/>
      <c r="F26" s="243"/>
      <c r="G26" s="243"/>
      <c r="H26" s="244"/>
      <c r="I26" s="53"/>
    </row>
    <row r="27" spans="1:9" ht="30" customHeight="1">
      <c r="A27" s="114" t="s">
        <v>100</v>
      </c>
      <c r="B27" s="125" t="s">
        <v>103</v>
      </c>
      <c r="C27" s="126"/>
      <c r="D27" s="127"/>
      <c r="E27" s="127"/>
      <c r="F27" s="127"/>
      <c r="G27" s="82"/>
      <c r="H27" s="84"/>
      <c r="I27" s="53"/>
    </row>
    <row r="28" spans="1:48" s="62" customFormat="1" ht="60.75" customHeight="1">
      <c r="A28" s="128"/>
      <c r="B28" s="199" t="s">
        <v>144</v>
      </c>
      <c r="C28" s="200"/>
      <c r="D28" s="200"/>
      <c r="E28" s="200"/>
      <c r="F28" s="200"/>
      <c r="G28" s="200"/>
      <c r="H28" s="201"/>
      <c r="I28" s="53"/>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row>
    <row r="29" spans="1:9" ht="57.75" customHeight="1">
      <c r="A29" s="85"/>
      <c r="B29" s="98" t="s">
        <v>104</v>
      </c>
      <c r="C29" s="100" t="s">
        <v>97</v>
      </c>
      <c r="D29" s="90" t="s">
        <v>92</v>
      </c>
      <c r="E29" s="89" t="s">
        <v>93</v>
      </c>
      <c r="F29" s="99" t="s">
        <v>32</v>
      </c>
      <c r="G29" s="95" t="s">
        <v>105</v>
      </c>
      <c r="H29" s="99" t="s">
        <v>86</v>
      </c>
      <c r="I29" s="53"/>
    </row>
    <row r="30" spans="1:9" ht="15.75" customHeight="1">
      <c r="A30" s="88"/>
      <c r="B30" s="86" t="s">
        <v>98</v>
      </c>
      <c r="C30" s="157">
        <v>0</v>
      </c>
      <c r="D30" s="90"/>
      <c r="E30" s="91"/>
      <c r="F30" s="142"/>
      <c r="G30" s="137"/>
      <c r="H30" s="92">
        <f>+F30*$G$22*C30</f>
        <v>0</v>
      </c>
      <c r="I30" s="53"/>
    </row>
    <row r="31" spans="1:9" ht="15.75" customHeight="1">
      <c r="A31" s="88"/>
      <c r="B31" s="86" t="s">
        <v>99</v>
      </c>
      <c r="C31" s="157">
        <v>1</v>
      </c>
      <c r="D31" s="90"/>
      <c r="E31" s="91"/>
      <c r="F31" s="142">
        <v>52200</v>
      </c>
      <c r="G31" s="137">
        <f>+$G$22</f>
        <v>15.15</v>
      </c>
      <c r="H31" s="92">
        <f>+F31*$G$22*C31</f>
        <v>790830</v>
      </c>
      <c r="I31" s="53"/>
    </row>
    <row r="32" spans="1:9" ht="15.75" customHeight="1">
      <c r="A32" s="87"/>
      <c r="B32" s="93"/>
      <c r="C32" s="94"/>
      <c r="D32" s="236"/>
      <c r="E32" s="236"/>
      <c r="F32" s="236"/>
      <c r="G32" s="149" t="s">
        <v>84</v>
      </c>
      <c r="H32" s="140">
        <f>SUM(H30:H31)</f>
        <v>790830</v>
      </c>
      <c r="I32" s="53"/>
    </row>
    <row r="33" spans="1:9" ht="15.75" customHeight="1">
      <c r="A33" s="87"/>
      <c r="B33" s="93"/>
      <c r="C33" s="94"/>
      <c r="D33" s="94"/>
      <c r="E33" s="94"/>
      <c r="F33" s="267" t="s">
        <v>146</v>
      </c>
      <c r="G33" s="149" t="s">
        <v>84</v>
      </c>
      <c r="H33" s="178">
        <v>790830</v>
      </c>
      <c r="I33" s="53"/>
    </row>
    <row r="34" spans="1:9" ht="63" customHeight="1">
      <c r="A34" s="72"/>
      <c r="B34" s="72"/>
      <c r="C34" s="66"/>
      <c r="D34" s="101"/>
      <c r="E34" s="102"/>
      <c r="F34" s="103"/>
      <c r="G34" s="104"/>
      <c r="H34" s="105"/>
      <c r="I34" s="53"/>
    </row>
    <row r="35" spans="1:9" ht="15.75" hidden="1">
      <c r="A35" s="46" t="s">
        <v>17</v>
      </c>
      <c r="B35" s="46" t="s">
        <v>18</v>
      </c>
      <c r="C35" s="46"/>
      <c r="D35" s="47" t="s">
        <v>19</v>
      </c>
      <c r="E35" s="48"/>
      <c r="F35" s="49"/>
      <c r="G35" s="50"/>
      <c r="H35" s="51">
        <f>C35*F35/$I$12</f>
        <v>0</v>
      </c>
      <c r="I35" s="53"/>
    </row>
    <row r="36" spans="1:9" ht="15.75" hidden="1">
      <c r="A36" s="46" t="s">
        <v>17</v>
      </c>
      <c r="B36" s="46" t="s">
        <v>20</v>
      </c>
      <c r="C36" s="46"/>
      <c r="D36" s="47" t="s">
        <v>19</v>
      </c>
      <c r="E36" s="48"/>
      <c r="F36" s="49"/>
      <c r="G36" s="50"/>
      <c r="H36" s="51">
        <f>C36*F36/$I$12</f>
        <v>0</v>
      </c>
      <c r="I36" s="53"/>
    </row>
    <row r="37" spans="1:9" ht="45.75" customHeight="1">
      <c r="A37" s="213" t="s">
        <v>119</v>
      </c>
      <c r="B37" s="214"/>
      <c r="C37" s="151" t="s">
        <v>124</v>
      </c>
      <c r="D37" s="152" t="s">
        <v>92</v>
      </c>
      <c r="E37" s="153" t="s">
        <v>93</v>
      </c>
      <c r="F37" s="154" t="s">
        <v>32</v>
      </c>
      <c r="G37" s="155" t="s">
        <v>105</v>
      </c>
      <c r="H37" s="156" t="s">
        <v>86</v>
      </c>
      <c r="I37" s="53"/>
    </row>
    <row r="38" spans="1:9" ht="15.75">
      <c r="A38" s="46" t="s">
        <v>35</v>
      </c>
      <c r="B38" s="46" t="s">
        <v>62</v>
      </c>
      <c r="C38" s="166">
        <v>0</v>
      </c>
      <c r="D38" s="48"/>
      <c r="E38" s="48"/>
      <c r="F38" s="144">
        <v>570</v>
      </c>
      <c r="G38" s="136">
        <f>+$G$22</f>
        <v>15.15</v>
      </c>
      <c r="H38" s="168">
        <f aca="true" t="shared" si="0" ref="H38:H96">+F38*$G$22*C38</f>
        <v>0</v>
      </c>
      <c r="I38" s="53"/>
    </row>
    <row r="39" spans="1:9" ht="15.75">
      <c r="A39" s="46" t="s">
        <v>35</v>
      </c>
      <c r="B39" s="46" t="s">
        <v>114</v>
      </c>
      <c r="C39" s="166">
        <v>0</v>
      </c>
      <c r="D39" s="48"/>
      <c r="E39" s="48"/>
      <c r="F39" s="144">
        <v>3060</v>
      </c>
      <c r="G39" s="136">
        <f>+$G$22</f>
        <v>15.15</v>
      </c>
      <c r="H39" s="168">
        <f t="shared" si="0"/>
        <v>0</v>
      </c>
      <c r="I39" s="53"/>
    </row>
    <row r="40" spans="1:9" ht="15.75">
      <c r="A40" s="46" t="s">
        <v>35</v>
      </c>
      <c r="B40" s="187" t="s">
        <v>79</v>
      </c>
      <c r="C40" s="166">
        <v>0</v>
      </c>
      <c r="D40" s="48"/>
      <c r="E40" s="48"/>
      <c r="F40" s="144">
        <v>89</v>
      </c>
      <c r="G40" s="136">
        <f aca="true" t="shared" si="1" ref="G40:G96">+$G$22</f>
        <v>15.15</v>
      </c>
      <c r="H40" s="168">
        <f t="shared" si="0"/>
        <v>0</v>
      </c>
      <c r="I40" s="53"/>
    </row>
    <row r="41" spans="1:9" ht="15.75">
      <c r="A41" s="46" t="s">
        <v>35</v>
      </c>
      <c r="B41" s="46" t="s">
        <v>50</v>
      </c>
      <c r="C41" s="166">
        <v>0</v>
      </c>
      <c r="D41" s="48"/>
      <c r="E41" s="48"/>
      <c r="F41" s="144">
        <v>88</v>
      </c>
      <c r="G41" s="136">
        <f t="shared" si="1"/>
        <v>15.15</v>
      </c>
      <c r="H41" s="168">
        <f t="shared" si="0"/>
        <v>0</v>
      </c>
      <c r="I41" s="53"/>
    </row>
    <row r="42" spans="1:9" ht="15.75">
      <c r="A42" s="46" t="s">
        <v>35</v>
      </c>
      <c r="B42" s="106" t="s">
        <v>116</v>
      </c>
      <c r="C42" s="166">
        <v>0</v>
      </c>
      <c r="D42" s="48"/>
      <c r="E42" s="48"/>
      <c r="F42" s="144">
        <v>700</v>
      </c>
      <c r="G42" s="136">
        <f t="shared" si="1"/>
        <v>15.15</v>
      </c>
      <c r="H42" s="168">
        <f t="shared" si="0"/>
        <v>0</v>
      </c>
      <c r="I42" s="53"/>
    </row>
    <row r="43" spans="1:9" ht="15.75">
      <c r="A43" s="166" t="s">
        <v>35</v>
      </c>
      <c r="B43" s="179" t="s">
        <v>141</v>
      </c>
      <c r="C43" s="166">
        <v>0</v>
      </c>
      <c r="D43" s="48"/>
      <c r="E43" s="52"/>
      <c r="F43" s="145">
        <v>862.75</v>
      </c>
      <c r="G43" s="136">
        <f t="shared" si="1"/>
        <v>15.15</v>
      </c>
      <c r="H43" s="168">
        <f t="shared" si="0"/>
        <v>0</v>
      </c>
      <c r="I43" s="53"/>
    </row>
    <row r="44" spans="1:9" ht="15.75">
      <c r="A44" s="166" t="s">
        <v>35</v>
      </c>
      <c r="B44" s="166" t="s">
        <v>57</v>
      </c>
      <c r="C44" s="166">
        <v>0</v>
      </c>
      <c r="D44" s="48"/>
      <c r="E44" s="52"/>
      <c r="F44" s="145">
        <v>3334</v>
      </c>
      <c r="G44" s="136">
        <f t="shared" si="1"/>
        <v>15.15</v>
      </c>
      <c r="H44" s="168">
        <f t="shared" si="0"/>
        <v>0</v>
      </c>
      <c r="I44" s="53"/>
    </row>
    <row r="45" spans="1:9" ht="15.75">
      <c r="A45" s="166" t="s">
        <v>35</v>
      </c>
      <c r="B45" s="166" t="s">
        <v>54</v>
      </c>
      <c r="C45" s="166">
        <v>0</v>
      </c>
      <c r="D45" s="48"/>
      <c r="E45" s="52"/>
      <c r="F45" s="145"/>
      <c r="G45" s="136">
        <f t="shared" si="1"/>
        <v>15.15</v>
      </c>
      <c r="H45" s="168">
        <f t="shared" si="0"/>
        <v>0</v>
      </c>
      <c r="I45" s="53"/>
    </row>
    <row r="46" spans="1:9" ht="15.75">
      <c r="A46" s="166" t="s">
        <v>35</v>
      </c>
      <c r="B46" s="265" t="s">
        <v>143</v>
      </c>
      <c r="C46" s="166">
        <v>0</v>
      </c>
      <c r="D46" s="48"/>
      <c r="E46" s="52"/>
      <c r="F46" s="145">
        <v>113.57</v>
      </c>
      <c r="G46" s="136">
        <f t="shared" si="1"/>
        <v>15.15</v>
      </c>
      <c r="H46" s="168">
        <f t="shared" si="0"/>
        <v>0</v>
      </c>
      <c r="I46" s="53"/>
    </row>
    <row r="47" spans="1:9" ht="15.75">
      <c r="A47" s="166" t="s">
        <v>35</v>
      </c>
      <c r="B47" s="177" t="s">
        <v>120</v>
      </c>
      <c r="C47" s="166">
        <v>0</v>
      </c>
      <c r="D47" s="48"/>
      <c r="E47" s="52"/>
      <c r="F47" s="145">
        <v>11400</v>
      </c>
      <c r="G47" s="136">
        <f t="shared" si="1"/>
        <v>15.15</v>
      </c>
      <c r="H47" s="168">
        <f t="shared" si="0"/>
        <v>0</v>
      </c>
      <c r="I47" s="53"/>
    </row>
    <row r="48" spans="1:9" ht="15.75">
      <c r="A48" s="166" t="s">
        <v>35</v>
      </c>
      <c r="B48" s="179" t="s">
        <v>123</v>
      </c>
      <c r="C48" s="166">
        <v>0</v>
      </c>
      <c r="D48" s="48"/>
      <c r="E48" s="52"/>
      <c r="F48" s="145">
        <v>13400</v>
      </c>
      <c r="G48" s="136">
        <f t="shared" si="1"/>
        <v>15.15</v>
      </c>
      <c r="H48" s="168">
        <f t="shared" si="0"/>
        <v>0</v>
      </c>
      <c r="I48" s="53"/>
    </row>
    <row r="49" spans="1:9" ht="15.75">
      <c r="A49" s="166" t="s">
        <v>35</v>
      </c>
      <c r="B49" s="106" t="s">
        <v>81</v>
      </c>
      <c r="C49" s="166">
        <v>0</v>
      </c>
      <c r="D49" s="48"/>
      <c r="E49" s="52"/>
      <c r="F49" s="145">
        <v>540</v>
      </c>
      <c r="G49" s="136">
        <f t="shared" si="1"/>
        <v>15.15</v>
      </c>
      <c r="H49" s="168">
        <f t="shared" si="0"/>
        <v>0</v>
      </c>
      <c r="I49" s="53"/>
    </row>
    <row r="50" spans="1:9" ht="15.75">
      <c r="A50" s="166" t="s">
        <v>35</v>
      </c>
      <c r="B50" s="187" t="s">
        <v>66</v>
      </c>
      <c r="C50" s="166">
        <v>0</v>
      </c>
      <c r="D50" s="48"/>
      <c r="E50" s="52"/>
      <c r="F50" s="145">
        <v>607.84</v>
      </c>
      <c r="G50" s="136">
        <f t="shared" si="1"/>
        <v>15.15</v>
      </c>
      <c r="H50" s="168">
        <f t="shared" si="0"/>
        <v>0</v>
      </c>
      <c r="I50" s="53"/>
    </row>
    <row r="51" spans="1:9" ht="15.75">
      <c r="A51" s="166" t="s">
        <v>35</v>
      </c>
      <c r="B51" s="177" t="s">
        <v>36</v>
      </c>
      <c r="C51" s="166">
        <v>0</v>
      </c>
      <c r="D51" s="48"/>
      <c r="E51" s="52"/>
      <c r="F51" s="145">
        <v>219.61</v>
      </c>
      <c r="G51" s="136">
        <f t="shared" si="1"/>
        <v>15.15</v>
      </c>
      <c r="H51" s="168">
        <f t="shared" si="0"/>
        <v>0</v>
      </c>
      <c r="I51" s="53"/>
    </row>
    <row r="52" spans="1:9" ht="15.75">
      <c r="A52" s="166" t="s">
        <v>35</v>
      </c>
      <c r="B52" s="106" t="s">
        <v>43</v>
      </c>
      <c r="C52" s="166">
        <v>0</v>
      </c>
      <c r="D52" s="48"/>
      <c r="E52" s="52"/>
      <c r="F52" s="145">
        <v>76</v>
      </c>
      <c r="G52" s="136">
        <f t="shared" si="1"/>
        <v>15.15</v>
      </c>
      <c r="H52" s="168">
        <f t="shared" si="0"/>
        <v>0</v>
      </c>
      <c r="I52" s="53"/>
    </row>
    <row r="53" spans="1:9" ht="15.75">
      <c r="A53" s="166" t="s">
        <v>35</v>
      </c>
      <c r="B53" s="106" t="s">
        <v>39</v>
      </c>
      <c r="C53" s="166">
        <v>0</v>
      </c>
      <c r="D53" s="48"/>
      <c r="E53" s="52"/>
      <c r="F53" s="145">
        <v>284</v>
      </c>
      <c r="G53" s="136">
        <f t="shared" si="1"/>
        <v>15.15</v>
      </c>
      <c r="H53" s="168">
        <f t="shared" si="0"/>
        <v>0</v>
      </c>
      <c r="I53" s="53"/>
    </row>
    <row r="54" spans="1:9" ht="15.75">
      <c r="A54" s="166" t="s">
        <v>35</v>
      </c>
      <c r="B54" s="54" t="s">
        <v>59</v>
      </c>
      <c r="C54" s="166">
        <v>0</v>
      </c>
      <c r="D54" s="48"/>
      <c r="E54" s="52"/>
      <c r="F54" s="145">
        <v>253</v>
      </c>
      <c r="G54" s="136">
        <f t="shared" si="1"/>
        <v>15.15</v>
      </c>
      <c r="H54" s="168">
        <f t="shared" si="0"/>
        <v>0</v>
      </c>
      <c r="I54" s="53"/>
    </row>
    <row r="55" spans="1:9" ht="15.75">
      <c r="A55" s="166" t="s">
        <v>35</v>
      </c>
      <c r="B55" s="106" t="s">
        <v>67</v>
      </c>
      <c r="C55" s="166">
        <v>0</v>
      </c>
      <c r="D55" s="48"/>
      <c r="E55" s="52"/>
      <c r="F55" s="145">
        <v>153</v>
      </c>
      <c r="G55" s="136">
        <f t="shared" si="1"/>
        <v>15.15</v>
      </c>
      <c r="H55" s="168">
        <f t="shared" si="0"/>
        <v>0</v>
      </c>
      <c r="I55" s="53"/>
    </row>
    <row r="56" spans="1:9" ht="15.75">
      <c r="A56" s="166" t="s">
        <v>35</v>
      </c>
      <c r="B56" s="166" t="s">
        <v>60</v>
      </c>
      <c r="C56" s="166">
        <v>0</v>
      </c>
      <c r="D56" s="48"/>
      <c r="E56" s="52"/>
      <c r="F56" s="145">
        <v>253</v>
      </c>
      <c r="G56" s="136">
        <f t="shared" si="1"/>
        <v>15.15</v>
      </c>
      <c r="H56" s="168">
        <f t="shared" si="0"/>
        <v>0</v>
      </c>
      <c r="I56" s="53"/>
    </row>
    <row r="57" spans="1:9" ht="15.75">
      <c r="A57" s="166" t="s">
        <v>35</v>
      </c>
      <c r="B57" s="106" t="s">
        <v>68</v>
      </c>
      <c r="C57" s="166">
        <v>0</v>
      </c>
      <c r="D57" s="48"/>
      <c r="E57" s="52"/>
      <c r="F57" s="145">
        <v>80</v>
      </c>
      <c r="G57" s="136">
        <f t="shared" si="1"/>
        <v>15.15</v>
      </c>
      <c r="H57" s="168">
        <f t="shared" si="0"/>
        <v>0</v>
      </c>
      <c r="I57" s="53"/>
    </row>
    <row r="58" spans="1:9" ht="15.75">
      <c r="A58" s="166" t="s">
        <v>35</v>
      </c>
      <c r="B58" s="106" t="s">
        <v>118</v>
      </c>
      <c r="C58" s="166">
        <v>0</v>
      </c>
      <c r="D58" s="48"/>
      <c r="E58" s="52"/>
      <c r="F58" s="145">
        <v>26</v>
      </c>
      <c r="G58" s="136">
        <f t="shared" si="1"/>
        <v>15.15</v>
      </c>
      <c r="H58" s="168">
        <f t="shared" si="0"/>
        <v>0</v>
      </c>
      <c r="I58" s="53"/>
    </row>
    <row r="59" spans="1:9" ht="31.5">
      <c r="A59" s="166" t="s">
        <v>35</v>
      </c>
      <c r="B59" s="106" t="s">
        <v>72</v>
      </c>
      <c r="C59" s="166">
        <v>0</v>
      </c>
      <c r="D59" s="48"/>
      <c r="E59" s="52"/>
      <c r="F59" s="145">
        <v>620</v>
      </c>
      <c r="G59" s="136">
        <f t="shared" si="1"/>
        <v>15.15</v>
      </c>
      <c r="H59" s="168">
        <f t="shared" si="0"/>
        <v>0</v>
      </c>
      <c r="I59" s="53"/>
    </row>
    <row r="60" spans="1:9" ht="15.75">
      <c r="A60" s="166" t="s">
        <v>35</v>
      </c>
      <c r="B60" s="166" t="s">
        <v>78</v>
      </c>
      <c r="C60" s="166">
        <v>0</v>
      </c>
      <c r="D60" s="48"/>
      <c r="E60" s="52"/>
      <c r="F60" s="145">
        <v>16</v>
      </c>
      <c r="G60" s="136">
        <f t="shared" si="1"/>
        <v>15.15</v>
      </c>
      <c r="H60" s="168">
        <f t="shared" si="0"/>
        <v>0</v>
      </c>
      <c r="I60" s="53"/>
    </row>
    <row r="61" spans="1:9" ht="15.75">
      <c r="A61" s="169" t="s">
        <v>35</v>
      </c>
      <c r="B61" s="170" t="s">
        <v>52</v>
      </c>
      <c r="C61" s="171">
        <v>0</v>
      </c>
      <c r="D61" s="172"/>
      <c r="E61" s="172"/>
      <c r="F61" s="173">
        <v>1400</v>
      </c>
      <c r="G61" s="176">
        <f t="shared" si="1"/>
        <v>15.15</v>
      </c>
      <c r="H61" s="174">
        <f t="shared" si="0"/>
        <v>0</v>
      </c>
      <c r="I61" s="68" t="s">
        <v>26</v>
      </c>
    </row>
    <row r="62" spans="1:9" ht="15.75">
      <c r="A62" s="169" t="s">
        <v>35</v>
      </c>
      <c r="B62" s="171" t="s">
        <v>69</v>
      </c>
      <c r="C62" s="171">
        <v>0</v>
      </c>
      <c r="D62" s="172"/>
      <c r="E62" s="172"/>
      <c r="F62" s="173">
        <v>334</v>
      </c>
      <c r="G62" s="176">
        <f t="shared" si="1"/>
        <v>15.15</v>
      </c>
      <c r="H62" s="174">
        <f t="shared" si="0"/>
        <v>0</v>
      </c>
      <c r="I62" s="68"/>
    </row>
    <row r="63" spans="1:9" ht="31.5">
      <c r="A63" s="169" t="s">
        <v>35</v>
      </c>
      <c r="B63" s="171" t="s">
        <v>80</v>
      </c>
      <c r="C63" s="171">
        <v>0</v>
      </c>
      <c r="D63" s="172"/>
      <c r="E63" s="172"/>
      <c r="F63" s="173">
        <v>1570</v>
      </c>
      <c r="G63" s="176">
        <f t="shared" si="1"/>
        <v>15.15</v>
      </c>
      <c r="H63" s="174">
        <f t="shared" si="0"/>
        <v>0</v>
      </c>
      <c r="I63" s="68"/>
    </row>
    <row r="64" spans="1:9" ht="15.75">
      <c r="A64" s="46" t="s">
        <v>35</v>
      </c>
      <c r="B64" s="106" t="s">
        <v>37</v>
      </c>
      <c r="C64" s="166">
        <v>0</v>
      </c>
      <c r="D64" s="48"/>
      <c r="E64" s="48"/>
      <c r="F64" s="144">
        <v>232</v>
      </c>
      <c r="G64" s="136">
        <f t="shared" si="1"/>
        <v>15.15</v>
      </c>
      <c r="H64" s="168">
        <f t="shared" si="0"/>
        <v>0</v>
      </c>
      <c r="I64" s="68"/>
    </row>
    <row r="65" spans="1:9" ht="15.75">
      <c r="A65" s="46" t="s">
        <v>35</v>
      </c>
      <c r="B65" s="166" t="s">
        <v>49</v>
      </c>
      <c r="C65" s="166">
        <v>0</v>
      </c>
      <c r="D65" s="48"/>
      <c r="E65" s="48"/>
      <c r="F65" s="144">
        <v>45</v>
      </c>
      <c r="G65" s="136">
        <f t="shared" si="1"/>
        <v>15.15</v>
      </c>
      <c r="H65" s="168">
        <f t="shared" si="0"/>
        <v>0</v>
      </c>
      <c r="I65" s="68"/>
    </row>
    <row r="66" spans="1:9" ht="15.75">
      <c r="A66" s="46" t="s">
        <v>35</v>
      </c>
      <c r="B66" s="106" t="s">
        <v>77</v>
      </c>
      <c r="C66" s="166">
        <v>0</v>
      </c>
      <c r="D66" s="48"/>
      <c r="E66" s="48"/>
      <c r="F66" s="144">
        <v>1190</v>
      </c>
      <c r="G66" s="136">
        <f t="shared" si="1"/>
        <v>15.15</v>
      </c>
      <c r="H66" s="168">
        <f t="shared" si="0"/>
        <v>0</v>
      </c>
      <c r="I66" s="68"/>
    </row>
    <row r="67" spans="1:9" ht="31.5">
      <c r="A67" s="46" t="s">
        <v>35</v>
      </c>
      <c r="B67" s="187" t="s">
        <v>51</v>
      </c>
      <c r="C67" s="166">
        <v>0</v>
      </c>
      <c r="D67" s="48"/>
      <c r="E67" s="48"/>
      <c r="F67" s="144">
        <v>100</v>
      </c>
      <c r="G67" s="136">
        <f t="shared" si="1"/>
        <v>15.15</v>
      </c>
      <c r="H67" s="168">
        <f t="shared" si="0"/>
        <v>0</v>
      </c>
      <c r="I67" s="68"/>
    </row>
    <row r="68" spans="1:9" ht="15.75">
      <c r="A68" s="55" t="s">
        <v>35</v>
      </c>
      <c r="B68" s="106" t="s">
        <v>71</v>
      </c>
      <c r="C68" s="166">
        <v>0</v>
      </c>
      <c r="D68" s="48"/>
      <c r="E68" s="56"/>
      <c r="F68" s="146">
        <v>23</v>
      </c>
      <c r="G68" s="136">
        <f t="shared" si="1"/>
        <v>15.15</v>
      </c>
      <c r="H68" s="168">
        <f t="shared" si="0"/>
        <v>0</v>
      </c>
      <c r="I68" s="69"/>
    </row>
    <row r="69" spans="1:9" ht="15.75">
      <c r="A69" s="55" t="s">
        <v>35</v>
      </c>
      <c r="B69" s="54" t="s">
        <v>44</v>
      </c>
      <c r="C69" s="166">
        <v>0</v>
      </c>
      <c r="D69" s="48"/>
      <c r="E69" s="56"/>
      <c r="F69" s="146">
        <v>3</v>
      </c>
      <c r="G69" s="136">
        <f t="shared" si="1"/>
        <v>15.15</v>
      </c>
      <c r="H69" s="168">
        <f t="shared" si="0"/>
        <v>0</v>
      </c>
      <c r="I69" s="69"/>
    </row>
    <row r="70" spans="1:9" ht="15.75">
      <c r="A70" s="55" t="s">
        <v>35</v>
      </c>
      <c r="B70" s="106" t="s">
        <v>117</v>
      </c>
      <c r="C70" s="166">
        <v>0</v>
      </c>
      <c r="D70" s="48"/>
      <c r="E70" s="56"/>
      <c r="F70" s="146">
        <v>94</v>
      </c>
      <c r="G70" s="136">
        <f t="shared" si="1"/>
        <v>15.15</v>
      </c>
      <c r="H70" s="168">
        <f t="shared" si="0"/>
        <v>0</v>
      </c>
      <c r="I70" s="69"/>
    </row>
    <row r="71" spans="1:9" ht="15.75">
      <c r="A71" s="55" t="s">
        <v>35</v>
      </c>
      <c r="B71" s="106" t="s">
        <v>40</v>
      </c>
      <c r="C71" s="166">
        <v>0</v>
      </c>
      <c r="D71" s="48"/>
      <c r="E71" s="56"/>
      <c r="F71" s="146">
        <v>220</v>
      </c>
      <c r="G71" s="136">
        <f t="shared" si="1"/>
        <v>15.15</v>
      </c>
      <c r="H71" s="168">
        <f t="shared" si="0"/>
        <v>0</v>
      </c>
      <c r="I71" s="69"/>
    </row>
    <row r="72" spans="1:9" ht="15.75">
      <c r="A72" s="55" t="s">
        <v>35</v>
      </c>
      <c r="B72" s="106" t="s">
        <v>38</v>
      </c>
      <c r="C72" s="166">
        <v>0</v>
      </c>
      <c r="D72" s="48"/>
      <c r="E72" s="56"/>
      <c r="F72" s="146">
        <v>204</v>
      </c>
      <c r="G72" s="136">
        <f t="shared" si="1"/>
        <v>15.15</v>
      </c>
      <c r="H72" s="168">
        <f t="shared" si="0"/>
        <v>0</v>
      </c>
      <c r="I72" s="69"/>
    </row>
    <row r="73" spans="1:9" ht="15.75">
      <c r="A73" s="55" t="s">
        <v>35</v>
      </c>
      <c r="B73" s="54" t="s">
        <v>41</v>
      </c>
      <c r="C73" s="166">
        <v>0</v>
      </c>
      <c r="D73" s="48"/>
      <c r="E73" s="56"/>
      <c r="F73" s="146">
        <v>211.76</v>
      </c>
      <c r="G73" s="136">
        <f t="shared" si="1"/>
        <v>15.15</v>
      </c>
      <c r="H73" s="168">
        <f t="shared" si="0"/>
        <v>0</v>
      </c>
      <c r="I73" s="69"/>
    </row>
    <row r="74" spans="1:9" ht="15.75" hidden="1">
      <c r="A74" s="55" t="s">
        <v>21</v>
      </c>
      <c r="B74" s="54"/>
      <c r="C74" s="166">
        <v>0</v>
      </c>
      <c r="D74" s="48"/>
      <c r="E74" s="56"/>
      <c r="F74" s="146"/>
      <c r="G74" s="136">
        <f t="shared" si="1"/>
        <v>15.15</v>
      </c>
      <c r="H74" s="168">
        <f t="shared" si="0"/>
        <v>0</v>
      </c>
      <c r="I74" s="69"/>
    </row>
    <row r="75" spans="1:9" ht="15.75" hidden="1">
      <c r="A75" s="55" t="s">
        <v>21</v>
      </c>
      <c r="B75" s="54"/>
      <c r="C75" s="166">
        <v>0</v>
      </c>
      <c r="D75" s="48"/>
      <c r="E75" s="56"/>
      <c r="F75" s="146"/>
      <c r="G75" s="136">
        <f t="shared" si="1"/>
        <v>15.15</v>
      </c>
      <c r="H75" s="168">
        <f t="shared" si="0"/>
        <v>0</v>
      </c>
      <c r="I75" s="69"/>
    </row>
    <row r="76" spans="1:9" ht="15.75">
      <c r="A76" s="55" t="s">
        <v>35</v>
      </c>
      <c r="B76" s="106" t="s">
        <v>76</v>
      </c>
      <c r="C76" s="166">
        <v>0</v>
      </c>
      <c r="D76" s="48"/>
      <c r="E76" s="55"/>
      <c r="F76" s="146">
        <v>84</v>
      </c>
      <c r="G76" s="136">
        <f t="shared" si="1"/>
        <v>15.15</v>
      </c>
      <c r="H76" s="168">
        <f t="shared" si="0"/>
        <v>0</v>
      </c>
      <c r="I76" s="69"/>
    </row>
    <row r="77" spans="1:9" ht="15.75">
      <c r="A77" s="57" t="s">
        <v>35</v>
      </c>
      <c r="B77" s="180" t="s">
        <v>125</v>
      </c>
      <c r="C77" s="166">
        <v>0</v>
      </c>
      <c r="D77" s="48"/>
      <c r="E77" s="58"/>
      <c r="F77" s="145">
        <v>149.02</v>
      </c>
      <c r="G77" s="136">
        <f t="shared" si="1"/>
        <v>15.15</v>
      </c>
      <c r="H77" s="168">
        <f t="shared" si="0"/>
        <v>0</v>
      </c>
      <c r="I77" s="69"/>
    </row>
    <row r="78" spans="1:9" ht="15.75">
      <c r="A78" s="57" t="s">
        <v>35</v>
      </c>
      <c r="B78" s="180" t="s">
        <v>127</v>
      </c>
      <c r="C78" s="166">
        <v>0</v>
      </c>
      <c r="D78" s="48"/>
      <c r="E78" s="58"/>
      <c r="F78" s="145">
        <v>348.63</v>
      </c>
      <c r="G78" s="136">
        <f t="shared" si="1"/>
        <v>15.15</v>
      </c>
      <c r="H78" s="168">
        <f t="shared" si="0"/>
        <v>0</v>
      </c>
      <c r="I78" s="69"/>
    </row>
    <row r="79" spans="1:9" ht="15.75">
      <c r="A79" s="57" t="s">
        <v>35</v>
      </c>
      <c r="B79" s="179" t="s">
        <v>142</v>
      </c>
      <c r="C79" s="166">
        <v>0</v>
      </c>
      <c r="D79" s="48"/>
      <c r="E79" s="58"/>
      <c r="F79" s="145">
        <v>102</v>
      </c>
      <c r="G79" s="136">
        <f t="shared" si="1"/>
        <v>15.15</v>
      </c>
      <c r="H79" s="168">
        <f t="shared" si="0"/>
        <v>0</v>
      </c>
      <c r="I79" s="69"/>
    </row>
    <row r="80" spans="1:9" ht="15.75">
      <c r="A80" s="57" t="s">
        <v>35</v>
      </c>
      <c r="B80" s="181" t="s">
        <v>128</v>
      </c>
      <c r="C80" s="166">
        <v>0</v>
      </c>
      <c r="D80" s="48"/>
      <c r="E80" s="58"/>
      <c r="F80" s="145">
        <v>501.96</v>
      </c>
      <c r="G80" s="136">
        <f t="shared" si="1"/>
        <v>15.15</v>
      </c>
      <c r="H80" s="168">
        <f t="shared" si="0"/>
        <v>0</v>
      </c>
      <c r="I80" s="69"/>
    </row>
    <row r="81" spans="1:9" ht="15.75" hidden="1">
      <c r="A81" s="57" t="s">
        <v>24</v>
      </c>
      <c r="B81" s="57"/>
      <c r="C81" s="166">
        <v>0</v>
      </c>
      <c r="D81" s="48"/>
      <c r="E81" s="58"/>
      <c r="F81" s="145"/>
      <c r="G81" s="136">
        <f t="shared" si="1"/>
        <v>15.15</v>
      </c>
      <c r="H81" s="168">
        <f t="shared" si="0"/>
        <v>0</v>
      </c>
      <c r="I81" s="69"/>
    </row>
    <row r="82" spans="1:9" ht="15.75">
      <c r="A82" s="57" t="s">
        <v>35</v>
      </c>
      <c r="B82" s="57" t="s">
        <v>61</v>
      </c>
      <c r="C82" s="166">
        <v>0</v>
      </c>
      <c r="D82" s="48"/>
      <c r="E82" s="58"/>
      <c r="F82" s="145">
        <v>266.67</v>
      </c>
      <c r="G82" s="136">
        <f t="shared" si="1"/>
        <v>15.15</v>
      </c>
      <c r="H82" s="168">
        <f t="shared" si="0"/>
        <v>0</v>
      </c>
      <c r="I82" s="69"/>
    </row>
    <row r="83" spans="1:9" ht="15.75">
      <c r="A83" s="57" t="s">
        <v>35</v>
      </c>
      <c r="B83" s="59" t="s">
        <v>115</v>
      </c>
      <c r="C83" s="166">
        <v>0</v>
      </c>
      <c r="D83" s="48"/>
      <c r="E83" s="58"/>
      <c r="F83" s="145">
        <v>180</v>
      </c>
      <c r="G83" s="136">
        <v>14.04</v>
      </c>
      <c r="H83" s="168">
        <f t="shared" si="0"/>
        <v>0</v>
      </c>
      <c r="I83" s="69"/>
    </row>
    <row r="84" spans="1:9" ht="15.75">
      <c r="A84" s="57" t="s">
        <v>35</v>
      </c>
      <c r="B84" s="166" t="s">
        <v>70</v>
      </c>
      <c r="C84" s="166">
        <v>0</v>
      </c>
      <c r="D84" s="48"/>
      <c r="E84" s="57"/>
      <c r="F84" s="145">
        <v>502</v>
      </c>
      <c r="G84" s="136">
        <f t="shared" si="1"/>
        <v>15.15</v>
      </c>
      <c r="H84" s="168">
        <f t="shared" si="0"/>
        <v>0</v>
      </c>
      <c r="I84" s="69"/>
    </row>
    <row r="85" spans="1:9" ht="15.75" hidden="1">
      <c r="A85" s="57" t="s">
        <v>22</v>
      </c>
      <c r="B85" s="166"/>
      <c r="C85" s="166">
        <v>0</v>
      </c>
      <c r="D85" s="48"/>
      <c r="E85" s="57"/>
      <c r="F85" s="145"/>
      <c r="G85" s="136">
        <f t="shared" si="1"/>
        <v>15.15</v>
      </c>
      <c r="H85" s="168">
        <f t="shared" si="0"/>
        <v>0</v>
      </c>
      <c r="I85" s="69"/>
    </row>
    <row r="86" spans="1:9" ht="15.75" hidden="1">
      <c r="A86" s="57" t="s">
        <v>22</v>
      </c>
      <c r="B86" s="166"/>
      <c r="C86" s="166">
        <v>0</v>
      </c>
      <c r="D86" s="48"/>
      <c r="E86" s="57"/>
      <c r="F86" s="145"/>
      <c r="G86" s="136">
        <f t="shared" si="1"/>
        <v>15.15</v>
      </c>
      <c r="H86" s="168">
        <f t="shared" si="0"/>
        <v>0</v>
      </c>
      <c r="I86" s="69"/>
    </row>
    <row r="87" spans="1:9" ht="15.75" hidden="1">
      <c r="A87" s="57" t="s">
        <v>22</v>
      </c>
      <c r="B87" s="166"/>
      <c r="C87" s="166">
        <v>0</v>
      </c>
      <c r="D87" s="48"/>
      <c r="E87" s="57"/>
      <c r="F87" s="145"/>
      <c r="G87" s="136">
        <f t="shared" si="1"/>
        <v>15.15</v>
      </c>
      <c r="H87" s="168">
        <f t="shared" si="0"/>
        <v>0</v>
      </c>
      <c r="I87" s="69"/>
    </row>
    <row r="88" spans="1:9" ht="15.75">
      <c r="A88" s="57" t="s">
        <v>35</v>
      </c>
      <c r="B88" s="166" t="s">
        <v>58</v>
      </c>
      <c r="C88" s="166">
        <v>0</v>
      </c>
      <c r="D88" s="48"/>
      <c r="E88" s="57"/>
      <c r="F88" s="145">
        <v>588.24</v>
      </c>
      <c r="G88" s="136">
        <f t="shared" si="1"/>
        <v>15.15</v>
      </c>
      <c r="H88" s="168">
        <f t="shared" si="0"/>
        <v>0</v>
      </c>
      <c r="I88" s="69"/>
    </row>
    <row r="89" spans="1:9" ht="15.75">
      <c r="A89" s="57" t="s">
        <v>35</v>
      </c>
      <c r="B89" s="187" t="s">
        <v>42</v>
      </c>
      <c r="C89" s="166">
        <v>0</v>
      </c>
      <c r="D89" s="48"/>
      <c r="E89" s="57"/>
      <c r="F89" s="145">
        <v>21</v>
      </c>
      <c r="G89" s="136">
        <f t="shared" si="1"/>
        <v>15.15</v>
      </c>
      <c r="H89" s="168">
        <f t="shared" si="0"/>
        <v>0</v>
      </c>
      <c r="I89" s="69"/>
    </row>
    <row r="90" spans="1:9" ht="15.75">
      <c r="A90" s="57" t="s">
        <v>35</v>
      </c>
      <c r="B90" s="106" t="s">
        <v>82</v>
      </c>
      <c r="C90" s="166">
        <v>0</v>
      </c>
      <c r="D90" s="48"/>
      <c r="E90" s="57"/>
      <c r="F90" s="145">
        <v>384</v>
      </c>
      <c r="G90" s="136">
        <f t="shared" si="1"/>
        <v>15.15</v>
      </c>
      <c r="H90" s="168">
        <f t="shared" si="0"/>
        <v>0</v>
      </c>
      <c r="I90" s="69"/>
    </row>
    <row r="91" spans="1:9" ht="15.75">
      <c r="A91" s="57" t="s">
        <v>35</v>
      </c>
      <c r="B91" s="180" t="s">
        <v>126</v>
      </c>
      <c r="C91" s="166">
        <v>0</v>
      </c>
      <c r="D91" s="48"/>
      <c r="E91" s="57"/>
      <c r="F91" s="145">
        <v>221.57</v>
      </c>
      <c r="G91" s="136">
        <f t="shared" si="1"/>
        <v>15.15</v>
      </c>
      <c r="H91" s="168">
        <f t="shared" si="0"/>
        <v>0</v>
      </c>
      <c r="I91" s="69"/>
    </row>
    <row r="92" spans="1:9" ht="15.75">
      <c r="A92" s="57" t="s">
        <v>35</v>
      </c>
      <c r="B92" s="166" t="s">
        <v>45</v>
      </c>
      <c r="C92" s="166">
        <v>0</v>
      </c>
      <c r="D92" s="48"/>
      <c r="E92" s="57"/>
      <c r="F92" s="145">
        <v>8</v>
      </c>
      <c r="G92" s="136">
        <f t="shared" si="1"/>
        <v>15.15</v>
      </c>
      <c r="H92" s="168">
        <f t="shared" si="0"/>
        <v>0</v>
      </c>
      <c r="I92" s="69"/>
    </row>
    <row r="93" spans="1:9" ht="15.75">
      <c r="A93" s="57" t="s">
        <v>35</v>
      </c>
      <c r="B93" s="106" t="s">
        <v>63</v>
      </c>
      <c r="C93" s="166">
        <v>0</v>
      </c>
      <c r="D93" s="48"/>
      <c r="E93" s="57"/>
      <c r="F93" s="145">
        <v>32</v>
      </c>
      <c r="G93" s="136">
        <f t="shared" si="1"/>
        <v>15.15</v>
      </c>
      <c r="H93" s="168">
        <f t="shared" si="0"/>
        <v>0</v>
      </c>
      <c r="I93" s="69"/>
    </row>
    <row r="94" spans="1:9" ht="15.75">
      <c r="A94" s="57" t="s">
        <v>35</v>
      </c>
      <c r="B94" s="166" t="s">
        <v>73</v>
      </c>
      <c r="C94" s="166">
        <v>0</v>
      </c>
      <c r="D94" s="48"/>
      <c r="E94" s="57"/>
      <c r="F94" s="145">
        <v>13</v>
      </c>
      <c r="G94" s="136">
        <f t="shared" si="1"/>
        <v>15.15</v>
      </c>
      <c r="H94" s="168">
        <f t="shared" si="0"/>
        <v>0</v>
      </c>
      <c r="I94" s="69"/>
    </row>
    <row r="95" spans="1:9" ht="15.75">
      <c r="A95" s="57" t="s">
        <v>35</v>
      </c>
      <c r="B95" s="167" t="s">
        <v>46</v>
      </c>
      <c r="C95" s="167">
        <v>0</v>
      </c>
      <c r="D95" s="48"/>
      <c r="E95" s="57"/>
      <c r="F95" s="145">
        <v>75</v>
      </c>
      <c r="G95" s="136">
        <f t="shared" si="1"/>
        <v>15.15</v>
      </c>
      <c r="H95" s="168">
        <f t="shared" si="0"/>
        <v>0</v>
      </c>
      <c r="I95" s="69"/>
    </row>
    <row r="96" spans="1:8" ht="15.75">
      <c r="A96" s="57" t="s">
        <v>47</v>
      </c>
      <c r="B96" s="187" t="s">
        <v>64</v>
      </c>
      <c r="C96" s="167">
        <v>1</v>
      </c>
      <c r="D96" s="48"/>
      <c r="E96" s="57"/>
      <c r="F96" s="145">
        <v>500</v>
      </c>
      <c r="G96" s="136">
        <f t="shared" si="1"/>
        <v>15.15</v>
      </c>
      <c r="H96" s="168">
        <f t="shared" si="0"/>
        <v>7575</v>
      </c>
    </row>
    <row r="97" spans="1:9" ht="18" customHeight="1">
      <c r="A97" s="175"/>
      <c r="B97" s="241"/>
      <c r="C97" s="241"/>
      <c r="D97" s="241" t="s">
        <v>95</v>
      </c>
      <c r="E97" s="241"/>
      <c r="F97" s="241"/>
      <c r="G97" s="148" t="s">
        <v>84</v>
      </c>
      <c r="H97" s="138">
        <f>SUM(H38:H96)</f>
        <v>7575</v>
      </c>
      <c r="I97" s="53"/>
    </row>
    <row r="98" spans="1:9" ht="18" customHeight="1">
      <c r="A98" s="175"/>
      <c r="B98" s="175"/>
      <c r="C98" s="175"/>
      <c r="D98" s="175"/>
      <c r="E98" s="175"/>
      <c r="F98" s="175"/>
      <c r="G98" s="148" t="s">
        <v>84</v>
      </c>
      <c r="H98" s="139">
        <f>+H97/$G$22</f>
        <v>500</v>
      </c>
      <c r="I98" s="53"/>
    </row>
    <row r="99" spans="1:9" ht="19.5" customHeight="1">
      <c r="A99" s="218"/>
      <c r="B99" s="218"/>
      <c r="C99" s="218"/>
      <c r="D99" s="218"/>
      <c r="E99" s="218"/>
      <c r="F99" s="218"/>
      <c r="G99" s="218"/>
      <c r="H99" s="218"/>
      <c r="I99" s="53"/>
    </row>
    <row r="100" spans="1:48" s="80" customFormat="1" ht="55.5" customHeight="1">
      <c r="A100" s="107" t="s">
        <v>89</v>
      </c>
      <c r="B100" s="107" t="s">
        <v>94</v>
      </c>
      <c r="C100" s="107"/>
      <c r="D100" s="108" t="s">
        <v>92</v>
      </c>
      <c r="E100" s="107" t="s">
        <v>93</v>
      </c>
      <c r="F100" s="109" t="s">
        <v>91</v>
      </c>
      <c r="G100" s="150" t="s">
        <v>105</v>
      </c>
      <c r="H100" s="130" t="s">
        <v>86</v>
      </c>
      <c r="I100" s="79"/>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row>
    <row r="101" spans="1:9" ht="15.75">
      <c r="A101" s="54" t="s">
        <v>89</v>
      </c>
      <c r="B101" s="54" t="s">
        <v>129</v>
      </c>
      <c r="C101" s="230"/>
      <c r="D101" s="218"/>
      <c r="E101" s="218"/>
      <c r="F101" s="145">
        <v>184.27</v>
      </c>
      <c r="G101" s="136">
        <f>+$G$22</f>
        <v>15.15</v>
      </c>
      <c r="H101" s="131">
        <v>2791.69</v>
      </c>
      <c r="I101" s="53"/>
    </row>
    <row r="102" spans="1:9" ht="15.75">
      <c r="A102" s="65" t="s">
        <v>89</v>
      </c>
      <c r="B102" s="180" t="s">
        <v>135</v>
      </c>
      <c r="C102" s="230"/>
      <c r="D102" s="218"/>
      <c r="E102" s="218"/>
      <c r="F102" s="147">
        <v>1060.65</v>
      </c>
      <c r="G102" s="136">
        <f>+$G$22</f>
        <v>15.15</v>
      </c>
      <c r="H102" s="131">
        <v>16068.84</v>
      </c>
      <c r="I102" s="53"/>
    </row>
    <row r="103" spans="1:9" ht="15.75">
      <c r="A103" s="65" t="s">
        <v>89</v>
      </c>
      <c r="B103" s="54" t="s">
        <v>130</v>
      </c>
      <c r="C103" s="230"/>
      <c r="D103" s="218"/>
      <c r="E103" s="218"/>
      <c r="F103" s="147">
        <v>112.94</v>
      </c>
      <c r="G103" s="136">
        <v>15.15</v>
      </c>
      <c r="H103" s="131">
        <v>1711.04</v>
      </c>
      <c r="I103" s="53"/>
    </row>
    <row r="104" spans="1:9" ht="15.75">
      <c r="A104" s="65" t="s">
        <v>89</v>
      </c>
      <c r="B104" s="186" t="s">
        <v>134</v>
      </c>
      <c r="C104" s="230"/>
      <c r="D104" s="218"/>
      <c r="E104" s="218"/>
      <c r="F104" s="147">
        <v>2156.86</v>
      </c>
      <c r="G104" s="136">
        <v>15.15</v>
      </c>
      <c r="H104" s="131">
        <v>32676.42</v>
      </c>
      <c r="I104" s="53"/>
    </row>
    <row r="105" spans="1:9" ht="15.75">
      <c r="A105" s="65" t="s">
        <v>89</v>
      </c>
      <c r="B105" s="186" t="s">
        <v>137</v>
      </c>
      <c r="C105" s="230"/>
      <c r="D105" s="218"/>
      <c r="E105" s="218"/>
      <c r="F105" s="147">
        <v>152.94</v>
      </c>
      <c r="G105" s="136">
        <v>15.15</v>
      </c>
      <c r="H105" s="131">
        <v>2317.04</v>
      </c>
      <c r="I105" s="53"/>
    </row>
    <row r="106" spans="1:9" ht="15.75">
      <c r="A106" s="65" t="s">
        <v>89</v>
      </c>
      <c r="B106" s="186" t="s">
        <v>136</v>
      </c>
      <c r="C106" s="230"/>
      <c r="D106" s="218"/>
      <c r="E106" s="218"/>
      <c r="F106" s="147">
        <v>247.96</v>
      </c>
      <c r="G106" s="136">
        <v>15.15</v>
      </c>
      <c r="H106" s="131">
        <v>3756.59</v>
      </c>
      <c r="I106" s="53"/>
    </row>
    <row r="107" spans="1:9" ht="16.5" thickBot="1">
      <c r="A107" s="65" t="s">
        <v>89</v>
      </c>
      <c r="B107" s="180"/>
      <c r="C107" s="230"/>
      <c r="D107" s="218"/>
      <c r="E107" s="218"/>
      <c r="F107" s="191"/>
      <c r="G107" s="192"/>
      <c r="H107" s="193"/>
      <c r="I107" s="53"/>
    </row>
    <row r="108" spans="1:9" ht="15.75">
      <c r="A108" s="65"/>
      <c r="B108" s="195" t="s">
        <v>139</v>
      </c>
      <c r="C108" s="230"/>
      <c r="D108" s="218"/>
      <c r="E108" s="218"/>
      <c r="F108" s="197">
        <v>3915.62</v>
      </c>
      <c r="G108" s="194">
        <v>15.15</v>
      </c>
      <c r="H108" s="196">
        <v>59321.62</v>
      </c>
      <c r="I108" s="53"/>
    </row>
    <row r="109" spans="1:9" ht="15.75">
      <c r="A109" s="65" t="s">
        <v>48</v>
      </c>
      <c r="B109" s="188" t="s">
        <v>138</v>
      </c>
      <c r="C109" s="230"/>
      <c r="D109" s="218"/>
      <c r="E109" s="218"/>
      <c r="F109" s="189">
        <v>0</v>
      </c>
      <c r="G109" s="136">
        <f>+$G$22</f>
        <v>15.15</v>
      </c>
      <c r="H109" s="190">
        <f>A99</f>
        <v>0</v>
      </c>
      <c r="I109" s="53"/>
    </row>
    <row r="110" spans="1:9" ht="18" customHeight="1">
      <c r="A110" s="112" t="s">
        <v>90</v>
      </c>
      <c r="B110" s="232"/>
      <c r="C110" s="232"/>
      <c r="D110" s="219" t="s">
        <v>140</v>
      </c>
      <c r="E110" s="220"/>
      <c r="F110" s="220"/>
      <c r="G110" s="110" t="s">
        <v>96</v>
      </c>
      <c r="H110" s="132">
        <v>857726.62</v>
      </c>
      <c r="I110" s="71"/>
    </row>
    <row r="111" spans="1:9" ht="18" customHeight="1">
      <c r="A111" s="113"/>
      <c r="B111" s="111"/>
      <c r="C111" s="111"/>
      <c r="D111" s="111"/>
      <c r="E111" s="111"/>
      <c r="F111" s="111"/>
      <c r="G111" s="110" t="s">
        <v>96</v>
      </c>
      <c r="H111" s="133">
        <f>+H110/$G$22</f>
        <v>56615.618481848185</v>
      </c>
      <c r="I111" s="71"/>
    </row>
    <row r="112" spans="1:8" ht="15.75">
      <c r="A112" s="227"/>
      <c r="B112" s="228"/>
      <c r="C112" s="228"/>
      <c r="D112" s="228"/>
      <c r="E112" s="228"/>
      <c r="F112" s="228"/>
      <c r="G112" s="228"/>
      <c r="H112" s="229"/>
    </row>
    <row r="113" spans="1:8" ht="15.75">
      <c r="A113" s="198" t="s">
        <v>23</v>
      </c>
      <c r="B113" s="231"/>
      <c r="C113" s="231"/>
      <c r="D113" s="231"/>
      <c r="E113" s="231"/>
      <c r="F113" s="231"/>
      <c r="G113" s="231"/>
      <c r="H113" s="231"/>
    </row>
    <row r="114" spans="1:48" s="184" customFormat="1" ht="31.5">
      <c r="A114" s="185" t="s">
        <v>131</v>
      </c>
      <c r="B114" s="233">
        <v>43070</v>
      </c>
      <c r="C114" s="234"/>
      <c r="D114" s="234"/>
      <c r="E114" s="234"/>
      <c r="F114" s="234"/>
      <c r="G114" s="234"/>
      <c r="H114" s="235"/>
      <c r="I114" s="182"/>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row>
    <row r="115" spans="1:8" ht="28.5" customHeight="1">
      <c r="A115" s="129" t="s">
        <v>87</v>
      </c>
      <c r="B115" s="221" t="s">
        <v>132</v>
      </c>
      <c r="C115" s="222"/>
      <c r="D115" s="222"/>
      <c r="E115" s="222"/>
      <c r="F115" s="222"/>
      <c r="G115" s="222"/>
      <c r="H115" s="223"/>
    </row>
    <row r="116" spans="1:48" s="135" customFormat="1" ht="15.75">
      <c r="A116" s="64" t="s">
        <v>88</v>
      </c>
      <c r="B116" s="224" t="s">
        <v>133</v>
      </c>
      <c r="C116" s="225"/>
      <c r="D116" s="225"/>
      <c r="E116" s="225"/>
      <c r="F116" s="225"/>
      <c r="G116" s="225"/>
      <c r="H116" s="226"/>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row>
    <row r="117" spans="1:8" ht="15.75">
      <c r="A117" s="73"/>
      <c r="B117" s="70"/>
      <c r="C117" s="70"/>
      <c r="D117" s="74"/>
      <c r="E117" s="70"/>
      <c r="F117" s="70"/>
      <c r="G117" s="70"/>
      <c r="H117" s="75"/>
    </row>
    <row r="118" spans="1:9" s="70" customFormat="1" ht="15.75">
      <c r="A118" s="73"/>
      <c r="D118" s="74"/>
      <c r="H118" s="75"/>
      <c r="I118" s="72"/>
    </row>
    <row r="119" spans="1:9" s="70" customFormat="1" ht="15.75">
      <c r="A119" s="73"/>
      <c r="D119" s="74"/>
      <c r="H119" s="75"/>
      <c r="I119" s="72"/>
    </row>
    <row r="120" spans="1:9" s="70" customFormat="1" ht="15.75">
      <c r="A120" s="73"/>
      <c r="D120" s="74"/>
      <c r="H120" s="75"/>
      <c r="I120" s="72"/>
    </row>
    <row r="121" spans="1:9" s="70" customFormat="1" ht="15.75">
      <c r="A121" s="73"/>
      <c r="D121" s="74"/>
      <c r="H121" s="75"/>
      <c r="I121" s="72"/>
    </row>
    <row r="122" spans="1:9" s="70" customFormat="1" ht="15.75">
      <c r="A122" s="73"/>
      <c r="D122" s="74"/>
      <c r="H122" s="75"/>
      <c r="I122" s="72"/>
    </row>
    <row r="123" spans="4:9" s="70" customFormat="1" ht="15.75">
      <c r="D123" s="74"/>
      <c r="H123" s="75"/>
      <c r="I123" s="72"/>
    </row>
    <row r="124" spans="4:9" s="70" customFormat="1" ht="15.75">
      <c r="D124" s="74"/>
      <c r="H124" s="75"/>
      <c r="I124" s="72"/>
    </row>
    <row r="125" spans="4:9" s="70" customFormat="1" ht="15.75">
      <c r="D125" s="74"/>
      <c r="H125" s="75"/>
      <c r="I125" s="72"/>
    </row>
    <row r="126" spans="4:9" s="70" customFormat="1" ht="15.75">
      <c r="D126" s="74"/>
      <c r="H126" s="75"/>
      <c r="I126" s="72"/>
    </row>
    <row r="127" spans="4:9" s="70" customFormat="1" ht="15.75">
      <c r="D127" s="74"/>
      <c r="H127" s="75"/>
      <c r="I127" s="72"/>
    </row>
    <row r="128" spans="4:9" s="70" customFormat="1" ht="15.75">
      <c r="D128" s="74"/>
      <c r="H128" s="75"/>
      <c r="I128" s="72"/>
    </row>
    <row r="129" spans="4:9" s="70" customFormat="1" ht="15.75">
      <c r="D129" s="74"/>
      <c r="H129" s="75"/>
      <c r="I129" s="72"/>
    </row>
    <row r="130" spans="4:9" s="70" customFormat="1" ht="15.75">
      <c r="D130" s="74"/>
      <c r="H130" s="75"/>
      <c r="I130" s="72"/>
    </row>
    <row r="131" spans="4:9" s="70" customFormat="1" ht="12" customHeight="1">
      <c r="D131" s="74"/>
      <c r="H131" s="75"/>
      <c r="I131" s="72"/>
    </row>
    <row r="132" spans="4:9" s="70" customFormat="1" ht="15.75">
      <c r="D132" s="74"/>
      <c r="H132" s="75"/>
      <c r="I132" s="72"/>
    </row>
    <row r="133" spans="4:9" s="70" customFormat="1" ht="15.75">
      <c r="D133" s="74"/>
      <c r="H133" s="75"/>
      <c r="I133" s="72"/>
    </row>
    <row r="134" spans="4:9" s="70" customFormat="1" ht="15.75">
      <c r="D134" s="74"/>
      <c r="H134" s="75"/>
      <c r="I134" s="72"/>
    </row>
    <row r="135" spans="4:9" s="70" customFormat="1" ht="15.75">
      <c r="D135" s="74"/>
      <c r="H135" s="75"/>
      <c r="I135" s="72"/>
    </row>
    <row r="136" spans="4:9" s="70" customFormat="1" ht="15.75">
      <c r="D136" s="74"/>
      <c r="H136" s="75"/>
      <c r="I136" s="72"/>
    </row>
    <row r="137" spans="1:9" s="70" customFormat="1" ht="15.75">
      <c r="A137" s="211" t="s">
        <v>122</v>
      </c>
      <c r="B137" s="212"/>
      <c r="C137" s="212"/>
      <c r="D137" s="212"/>
      <c r="E137" s="212"/>
      <c r="F137" s="212"/>
      <c r="G137" s="212"/>
      <c r="H137" s="212"/>
      <c r="I137" s="72"/>
    </row>
    <row r="138" spans="1:9" s="70" customFormat="1" ht="15.75">
      <c r="A138" s="212"/>
      <c r="B138" s="212"/>
      <c r="C138" s="212"/>
      <c r="D138" s="212"/>
      <c r="E138" s="212"/>
      <c r="F138" s="212"/>
      <c r="G138" s="212"/>
      <c r="H138" s="212"/>
      <c r="I138" s="72"/>
    </row>
    <row r="139" spans="1:9" s="70" customFormat="1" ht="15.75">
      <c r="A139" s="212"/>
      <c r="B139" s="212"/>
      <c r="C139" s="212"/>
      <c r="D139" s="212"/>
      <c r="E139" s="212"/>
      <c r="F139" s="212"/>
      <c r="G139" s="212"/>
      <c r="H139" s="212"/>
      <c r="I139" s="72"/>
    </row>
    <row r="140" spans="1:9" s="70" customFormat="1" ht="15.75">
      <c r="A140" s="212"/>
      <c r="B140" s="212"/>
      <c r="C140" s="212"/>
      <c r="D140" s="212"/>
      <c r="E140" s="212"/>
      <c r="F140" s="212"/>
      <c r="G140" s="212"/>
      <c r="H140" s="212"/>
      <c r="I140" s="72"/>
    </row>
    <row r="141" spans="1:9" s="70" customFormat="1" ht="15.75">
      <c r="A141" s="212"/>
      <c r="B141" s="212"/>
      <c r="C141" s="212"/>
      <c r="D141" s="212"/>
      <c r="E141" s="212"/>
      <c r="F141" s="212"/>
      <c r="G141" s="212"/>
      <c r="H141" s="212"/>
      <c r="I141" s="72"/>
    </row>
    <row r="142" spans="1:9" s="70" customFormat="1" ht="15.75">
      <c r="A142" s="212"/>
      <c r="B142" s="212"/>
      <c r="C142" s="212"/>
      <c r="D142" s="212"/>
      <c r="E142" s="212"/>
      <c r="F142" s="212"/>
      <c r="G142" s="212"/>
      <c r="H142" s="212"/>
      <c r="I142" s="72"/>
    </row>
    <row r="143" spans="4:9" s="70" customFormat="1" ht="15.75">
      <c r="D143" s="74"/>
      <c r="H143" s="75"/>
      <c r="I143" s="72"/>
    </row>
    <row r="144" spans="4:9" s="70" customFormat="1" ht="15.75">
      <c r="D144" s="74"/>
      <c r="H144" s="75"/>
      <c r="I144" s="72"/>
    </row>
    <row r="145" spans="4:9" s="70" customFormat="1" ht="15.75">
      <c r="D145" s="74"/>
      <c r="H145" s="75"/>
      <c r="I145" s="72"/>
    </row>
    <row r="146" spans="4:9" s="70" customFormat="1" ht="15.75">
      <c r="D146" s="74"/>
      <c r="H146" s="75"/>
      <c r="I146" s="72"/>
    </row>
    <row r="147" spans="4:9" s="70" customFormat="1" ht="15.75">
      <c r="D147" s="74"/>
      <c r="H147" s="75"/>
      <c r="I147" s="72"/>
    </row>
    <row r="148" spans="4:9" s="70" customFormat="1" ht="15.75">
      <c r="D148" s="74"/>
      <c r="H148" s="75"/>
      <c r="I148" s="72"/>
    </row>
    <row r="149" spans="4:9" s="70" customFormat="1" ht="15.75">
      <c r="D149" s="74"/>
      <c r="H149" s="75"/>
      <c r="I149" s="72"/>
    </row>
    <row r="150" spans="4:9" s="70" customFormat="1" ht="15.75">
      <c r="D150" s="74"/>
      <c r="H150" s="75"/>
      <c r="I150" s="72"/>
    </row>
    <row r="151" spans="4:9" s="70" customFormat="1" ht="15.75">
      <c r="D151" s="74"/>
      <c r="H151" s="75"/>
      <c r="I151" s="72"/>
    </row>
    <row r="152" spans="4:9" s="70" customFormat="1" ht="15.75">
      <c r="D152" s="74"/>
      <c r="H152" s="75"/>
      <c r="I152" s="72"/>
    </row>
    <row r="153" spans="4:9" s="70" customFormat="1" ht="15.75">
      <c r="D153" s="74"/>
      <c r="H153" s="75"/>
      <c r="I153" s="72"/>
    </row>
    <row r="154" spans="4:9" s="70" customFormat="1" ht="15.75">
      <c r="D154" s="74"/>
      <c r="H154" s="75"/>
      <c r="I154" s="72"/>
    </row>
    <row r="155" spans="4:9" s="70" customFormat="1" ht="15.75">
      <c r="D155" s="74"/>
      <c r="H155" s="75"/>
      <c r="I155" s="72"/>
    </row>
    <row r="156" spans="4:9" s="70" customFormat="1" ht="15.75">
      <c r="D156" s="74"/>
      <c r="H156" s="75"/>
      <c r="I156" s="72"/>
    </row>
    <row r="157" spans="4:9" s="70" customFormat="1" ht="15.75">
      <c r="D157" s="74"/>
      <c r="H157" s="75"/>
      <c r="I157" s="72"/>
    </row>
    <row r="158" spans="4:9" s="70" customFormat="1" ht="15.75">
      <c r="D158" s="74"/>
      <c r="H158" s="75"/>
      <c r="I158" s="72"/>
    </row>
    <row r="159" spans="4:9" s="70" customFormat="1" ht="15.75">
      <c r="D159" s="74"/>
      <c r="H159" s="75"/>
      <c r="I159" s="72"/>
    </row>
    <row r="160" spans="4:9" s="70" customFormat="1" ht="15.75">
      <c r="D160" s="74"/>
      <c r="H160" s="75"/>
      <c r="I160" s="72"/>
    </row>
    <row r="161" spans="4:9" s="70" customFormat="1" ht="15.75">
      <c r="D161" s="74"/>
      <c r="H161" s="75"/>
      <c r="I161" s="72"/>
    </row>
    <row r="162" spans="4:9" s="70" customFormat="1" ht="15.75">
      <c r="D162" s="74"/>
      <c r="H162" s="75"/>
      <c r="I162" s="72"/>
    </row>
    <row r="163" spans="4:9" s="70" customFormat="1" ht="15.75">
      <c r="D163" s="74"/>
      <c r="H163" s="75"/>
      <c r="I163" s="72"/>
    </row>
    <row r="164" spans="4:9" s="70" customFormat="1" ht="15.75">
      <c r="D164" s="74"/>
      <c r="H164" s="75"/>
      <c r="I164" s="72"/>
    </row>
    <row r="165" spans="4:9" s="70" customFormat="1" ht="15.75">
      <c r="D165" s="74"/>
      <c r="H165" s="75"/>
      <c r="I165" s="72"/>
    </row>
    <row r="166" spans="4:9" s="70" customFormat="1" ht="15.75">
      <c r="D166" s="74"/>
      <c r="H166" s="75"/>
      <c r="I166" s="72"/>
    </row>
    <row r="167" spans="4:9" s="70" customFormat="1" ht="15.75">
      <c r="D167" s="74"/>
      <c r="H167" s="75"/>
      <c r="I167" s="72"/>
    </row>
    <row r="168" spans="4:9" s="70" customFormat="1" ht="15.75">
      <c r="D168" s="74"/>
      <c r="H168" s="75"/>
      <c r="I168" s="72"/>
    </row>
    <row r="169" spans="4:9" s="70" customFormat="1" ht="15.75">
      <c r="D169" s="74"/>
      <c r="H169" s="75"/>
      <c r="I169" s="72"/>
    </row>
    <row r="170" spans="4:9" s="70" customFormat="1" ht="15.75">
      <c r="D170" s="74"/>
      <c r="H170" s="75"/>
      <c r="I170" s="72"/>
    </row>
    <row r="171" spans="4:9" s="70" customFormat="1" ht="15.75">
      <c r="D171" s="74"/>
      <c r="H171" s="75"/>
      <c r="I171" s="72"/>
    </row>
    <row r="172" spans="4:9" s="70" customFormat="1" ht="15.75">
      <c r="D172" s="74"/>
      <c r="H172" s="75"/>
      <c r="I172" s="72"/>
    </row>
    <row r="173" spans="4:9" s="70" customFormat="1" ht="15.75">
      <c r="D173" s="74"/>
      <c r="H173" s="75"/>
      <c r="I173" s="72"/>
    </row>
    <row r="174" spans="4:9" s="70" customFormat="1" ht="15.75">
      <c r="D174" s="74"/>
      <c r="H174" s="75"/>
      <c r="I174" s="72"/>
    </row>
    <row r="175" spans="4:9" s="70" customFormat="1" ht="15.75">
      <c r="D175" s="74"/>
      <c r="H175" s="75"/>
      <c r="I175" s="72"/>
    </row>
    <row r="176" spans="4:9" s="70" customFormat="1" ht="15.75">
      <c r="D176" s="74"/>
      <c r="H176" s="75"/>
      <c r="I176" s="72"/>
    </row>
    <row r="177" spans="4:9" s="70" customFormat="1" ht="15.75">
      <c r="D177" s="74"/>
      <c r="H177" s="75"/>
      <c r="I177" s="72"/>
    </row>
    <row r="178" spans="4:9" s="70" customFormat="1" ht="15.75">
      <c r="D178" s="74"/>
      <c r="H178" s="75"/>
      <c r="I178" s="72"/>
    </row>
    <row r="179" spans="4:9" s="70" customFormat="1" ht="15.75">
      <c r="D179" s="74"/>
      <c r="H179" s="75"/>
      <c r="I179" s="72"/>
    </row>
    <row r="180" spans="4:9" s="70" customFormat="1" ht="15.75">
      <c r="D180" s="74"/>
      <c r="H180" s="75"/>
      <c r="I180" s="72"/>
    </row>
    <row r="181" spans="4:9" s="70" customFormat="1" ht="15.75">
      <c r="D181" s="74"/>
      <c r="H181" s="75"/>
      <c r="I181" s="72"/>
    </row>
    <row r="182" spans="4:9" s="70" customFormat="1" ht="15.75">
      <c r="D182" s="74"/>
      <c r="H182" s="75"/>
      <c r="I182" s="72"/>
    </row>
    <row r="183" spans="4:9" s="70" customFormat="1" ht="15.75">
      <c r="D183" s="74"/>
      <c r="H183" s="75"/>
      <c r="I183" s="72"/>
    </row>
    <row r="184" spans="4:9" s="70" customFormat="1" ht="15.75">
      <c r="D184" s="74"/>
      <c r="H184" s="75"/>
      <c r="I184" s="72"/>
    </row>
    <row r="185" spans="4:9" s="70" customFormat="1" ht="15.75">
      <c r="D185" s="74"/>
      <c r="H185" s="75"/>
      <c r="I185" s="72"/>
    </row>
    <row r="186" spans="4:9" s="70" customFormat="1" ht="15.75">
      <c r="D186" s="74"/>
      <c r="H186" s="75"/>
      <c r="I186" s="72"/>
    </row>
    <row r="187" spans="4:9" s="70" customFormat="1" ht="15.75">
      <c r="D187" s="74"/>
      <c r="H187" s="75"/>
      <c r="I187" s="72"/>
    </row>
    <row r="188" spans="4:9" s="70" customFormat="1" ht="15.75">
      <c r="D188" s="74"/>
      <c r="H188" s="75"/>
      <c r="I188" s="72"/>
    </row>
    <row r="189" spans="4:9" s="70" customFormat="1" ht="15.75">
      <c r="D189" s="74"/>
      <c r="H189" s="75"/>
      <c r="I189" s="72"/>
    </row>
    <row r="190" spans="4:9" s="70" customFormat="1" ht="15.75">
      <c r="D190" s="74"/>
      <c r="H190" s="75"/>
      <c r="I190" s="72"/>
    </row>
    <row r="191" spans="4:9" s="70" customFormat="1" ht="15.75">
      <c r="D191" s="74"/>
      <c r="H191" s="75"/>
      <c r="I191" s="72"/>
    </row>
    <row r="192" spans="4:9" s="70" customFormat="1" ht="15.75">
      <c r="D192" s="74"/>
      <c r="H192" s="75"/>
      <c r="I192" s="72"/>
    </row>
    <row r="193" spans="4:9" s="70" customFormat="1" ht="15.75">
      <c r="D193" s="74"/>
      <c r="H193" s="75"/>
      <c r="I193" s="72"/>
    </row>
    <row r="194" spans="4:9" s="70" customFormat="1" ht="15.75">
      <c r="D194" s="74"/>
      <c r="H194" s="75"/>
      <c r="I194" s="72"/>
    </row>
    <row r="195" spans="4:9" s="70" customFormat="1" ht="15.75">
      <c r="D195" s="74"/>
      <c r="H195" s="75"/>
      <c r="I195" s="72"/>
    </row>
    <row r="196" spans="4:9" s="70" customFormat="1" ht="15.75">
      <c r="D196" s="74"/>
      <c r="H196" s="75"/>
      <c r="I196" s="72"/>
    </row>
    <row r="197" spans="4:9" s="70" customFormat="1" ht="15.75">
      <c r="D197" s="74"/>
      <c r="H197" s="75"/>
      <c r="I197" s="72"/>
    </row>
    <row r="198" spans="4:9" s="70" customFormat="1" ht="15.75">
      <c r="D198" s="74"/>
      <c r="H198" s="75"/>
      <c r="I198" s="72"/>
    </row>
    <row r="199" spans="4:9" s="70" customFormat="1" ht="15.75">
      <c r="D199" s="74"/>
      <c r="H199" s="75"/>
      <c r="I199" s="72"/>
    </row>
    <row r="200" spans="4:9" s="70" customFormat="1" ht="15.75">
      <c r="D200" s="74"/>
      <c r="H200" s="75"/>
      <c r="I200" s="72"/>
    </row>
    <row r="201" spans="4:9" s="70" customFormat="1" ht="15.75">
      <c r="D201" s="74"/>
      <c r="H201" s="75"/>
      <c r="I201" s="72"/>
    </row>
    <row r="202" spans="4:9" s="70" customFormat="1" ht="15.75">
      <c r="D202" s="74"/>
      <c r="H202" s="75"/>
      <c r="I202" s="72"/>
    </row>
    <row r="203" spans="4:9" s="70" customFormat="1" ht="15.75">
      <c r="D203" s="74"/>
      <c r="H203" s="75"/>
      <c r="I203" s="72"/>
    </row>
    <row r="204" spans="4:9" s="70" customFormat="1" ht="15.75">
      <c r="D204" s="74"/>
      <c r="H204" s="75"/>
      <c r="I204" s="72"/>
    </row>
    <row r="205" spans="4:9" s="70" customFormat="1" ht="15.75">
      <c r="D205" s="74"/>
      <c r="H205" s="75"/>
      <c r="I205" s="72"/>
    </row>
    <row r="206" spans="4:9" s="70" customFormat="1" ht="15.75">
      <c r="D206" s="74"/>
      <c r="H206" s="75"/>
      <c r="I206" s="72"/>
    </row>
    <row r="207" spans="4:9" s="70" customFormat="1" ht="15.75">
      <c r="D207" s="74"/>
      <c r="H207" s="75"/>
      <c r="I207" s="72"/>
    </row>
    <row r="208" spans="4:9" s="70" customFormat="1" ht="15.75">
      <c r="D208" s="74"/>
      <c r="H208" s="75"/>
      <c r="I208" s="72"/>
    </row>
    <row r="209" spans="4:9" s="70" customFormat="1" ht="15.75">
      <c r="D209" s="74"/>
      <c r="H209" s="75"/>
      <c r="I209" s="72"/>
    </row>
    <row r="210" spans="4:9" s="70" customFormat="1" ht="15.75">
      <c r="D210" s="74"/>
      <c r="H210" s="75"/>
      <c r="I210" s="72"/>
    </row>
    <row r="211" spans="4:9" s="70" customFormat="1" ht="15.75">
      <c r="D211" s="74"/>
      <c r="H211" s="75"/>
      <c r="I211" s="72"/>
    </row>
    <row r="212" spans="4:9" s="70" customFormat="1" ht="15.75">
      <c r="D212" s="74"/>
      <c r="H212" s="75"/>
      <c r="I212" s="72"/>
    </row>
    <row r="213" spans="4:9" s="70" customFormat="1" ht="15.75">
      <c r="D213" s="74"/>
      <c r="H213" s="75"/>
      <c r="I213" s="72"/>
    </row>
    <row r="214" spans="4:9" s="70" customFormat="1" ht="15.75">
      <c r="D214" s="74"/>
      <c r="H214" s="75"/>
      <c r="I214" s="72"/>
    </row>
    <row r="215" spans="4:9" s="70" customFormat="1" ht="15.75">
      <c r="D215" s="74"/>
      <c r="H215" s="75"/>
      <c r="I215" s="72"/>
    </row>
    <row r="216" spans="4:9" s="70" customFormat="1" ht="15.75">
      <c r="D216" s="74"/>
      <c r="H216" s="75"/>
      <c r="I216" s="72"/>
    </row>
    <row r="217" spans="4:9" s="70" customFormat="1" ht="15.75">
      <c r="D217" s="74"/>
      <c r="H217" s="75"/>
      <c r="I217" s="72"/>
    </row>
    <row r="218" spans="4:9" s="70" customFormat="1" ht="15.75">
      <c r="D218" s="74"/>
      <c r="H218" s="75"/>
      <c r="I218" s="72"/>
    </row>
    <row r="219" spans="4:9" s="70" customFormat="1" ht="15.75">
      <c r="D219" s="74"/>
      <c r="H219" s="75"/>
      <c r="I219" s="72"/>
    </row>
    <row r="220" spans="4:9" s="70" customFormat="1" ht="15.75">
      <c r="D220" s="74"/>
      <c r="H220" s="75"/>
      <c r="I220" s="72"/>
    </row>
    <row r="221" spans="4:9" s="70" customFormat="1" ht="15.75">
      <c r="D221" s="74"/>
      <c r="H221" s="75"/>
      <c r="I221" s="72"/>
    </row>
    <row r="222" spans="4:9" s="70" customFormat="1" ht="15.75">
      <c r="D222" s="74"/>
      <c r="H222" s="75"/>
      <c r="I222" s="72"/>
    </row>
    <row r="223" spans="4:9" s="70" customFormat="1" ht="15.75">
      <c r="D223" s="74"/>
      <c r="H223" s="75"/>
      <c r="I223" s="72"/>
    </row>
    <row r="224" spans="4:9" s="70" customFormat="1" ht="15.75">
      <c r="D224" s="74"/>
      <c r="H224" s="75"/>
      <c r="I224" s="72"/>
    </row>
    <row r="225" spans="4:9" s="70" customFormat="1" ht="15.75">
      <c r="D225" s="74"/>
      <c r="H225" s="75"/>
      <c r="I225" s="72"/>
    </row>
    <row r="226" spans="4:9" s="70" customFormat="1" ht="15.75">
      <c r="D226" s="74"/>
      <c r="H226" s="75"/>
      <c r="I226" s="72"/>
    </row>
    <row r="227" spans="4:9" s="70" customFormat="1" ht="15.75">
      <c r="D227" s="74"/>
      <c r="H227" s="75"/>
      <c r="I227" s="72"/>
    </row>
    <row r="228" spans="4:9" s="70" customFormat="1" ht="15.75">
      <c r="D228" s="74"/>
      <c r="H228" s="75"/>
      <c r="I228" s="72"/>
    </row>
    <row r="229" spans="4:9" s="70" customFormat="1" ht="15.75">
      <c r="D229" s="74"/>
      <c r="H229" s="75"/>
      <c r="I229" s="72"/>
    </row>
    <row r="230" spans="4:9" s="70" customFormat="1" ht="15.75">
      <c r="D230" s="74"/>
      <c r="H230" s="75"/>
      <c r="I230" s="72"/>
    </row>
    <row r="231" spans="4:9" s="70" customFormat="1" ht="15.75">
      <c r="D231" s="74"/>
      <c r="H231" s="75"/>
      <c r="I231" s="72"/>
    </row>
    <row r="232" spans="4:9" s="70" customFormat="1" ht="15.75">
      <c r="D232" s="74"/>
      <c r="H232" s="75"/>
      <c r="I232" s="72"/>
    </row>
    <row r="233" spans="4:9" s="70" customFormat="1" ht="15.75">
      <c r="D233" s="74"/>
      <c r="H233" s="75"/>
      <c r="I233" s="72"/>
    </row>
    <row r="234" spans="4:9" s="70" customFormat="1" ht="15.75">
      <c r="D234" s="74"/>
      <c r="H234" s="75"/>
      <c r="I234" s="72"/>
    </row>
    <row r="235" spans="4:9" s="70" customFormat="1" ht="15.75">
      <c r="D235" s="74"/>
      <c r="H235" s="75"/>
      <c r="I235" s="72"/>
    </row>
    <row r="236" spans="4:9" s="70" customFormat="1" ht="15.75">
      <c r="D236" s="74"/>
      <c r="H236" s="75"/>
      <c r="I236" s="72"/>
    </row>
    <row r="237" spans="4:9" s="70" customFormat="1" ht="15.75">
      <c r="D237" s="74"/>
      <c r="H237" s="75"/>
      <c r="I237" s="72"/>
    </row>
    <row r="238" spans="4:9" s="70" customFormat="1" ht="15.75">
      <c r="D238" s="74"/>
      <c r="H238" s="75"/>
      <c r="I238" s="72"/>
    </row>
    <row r="239" spans="4:9" s="70" customFormat="1" ht="15.75">
      <c r="D239" s="74"/>
      <c r="H239" s="75"/>
      <c r="I239" s="72"/>
    </row>
    <row r="240" spans="4:9" s="70" customFormat="1" ht="15.75">
      <c r="D240" s="74"/>
      <c r="H240" s="75"/>
      <c r="I240" s="72"/>
    </row>
    <row r="241" spans="4:9" s="70" customFormat="1" ht="15.75">
      <c r="D241" s="74"/>
      <c r="H241" s="75"/>
      <c r="I241" s="72"/>
    </row>
    <row r="242" spans="4:9" s="70" customFormat="1" ht="15.75">
      <c r="D242" s="74"/>
      <c r="H242" s="75"/>
      <c r="I242" s="72"/>
    </row>
    <row r="243" spans="4:9" s="70" customFormat="1" ht="15.75">
      <c r="D243" s="74"/>
      <c r="H243" s="75"/>
      <c r="I243" s="72"/>
    </row>
    <row r="244" spans="4:9" s="70" customFormat="1" ht="15.75">
      <c r="D244" s="74"/>
      <c r="H244" s="75"/>
      <c r="I244" s="72"/>
    </row>
    <row r="245" spans="4:9" s="70" customFormat="1" ht="15.75">
      <c r="D245" s="74"/>
      <c r="H245" s="75"/>
      <c r="I245" s="72"/>
    </row>
    <row r="246" spans="4:9" s="70" customFormat="1" ht="15.75">
      <c r="D246" s="74"/>
      <c r="H246" s="75"/>
      <c r="I246" s="72"/>
    </row>
    <row r="247" spans="4:9" s="70" customFormat="1" ht="15.75">
      <c r="D247" s="74"/>
      <c r="H247" s="75"/>
      <c r="I247" s="72"/>
    </row>
    <row r="248" spans="4:9" s="70" customFormat="1" ht="15.75">
      <c r="D248" s="74"/>
      <c r="H248" s="75"/>
      <c r="I248" s="72"/>
    </row>
    <row r="249" spans="4:9" s="70" customFormat="1" ht="15.75">
      <c r="D249" s="74"/>
      <c r="H249" s="75"/>
      <c r="I249" s="72"/>
    </row>
    <row r="250" spans="4:9" s="70" customFormat="1" ht="15.75">
      <c r="D250" s="74"/>
      <c r="H250" s="75"/>
      <c r="I250" s="72"/>
    </row>
    <row r="251" spans="4:9" s="70" customFormat="1" ht="15.75">
      <c r="D251" s="74"/>
      <c r="H251" s="75"/>
      <c r="I251" s="72"/>
    </row>
    <row r="252" spans="4:9" s="70" customFormat="1" ht="15.75">
      <c r="D252" s="74"/>
      <c r="H252" s="75"/>
      <c r="I252" s="72"/>
    </row>
    <row r="253" spans="4:9" s="70" customFormat="1" ht="15.75">
      <c r="D253" s="74"/>
      <c r="H253" s="75"/>
      <c r="I253" s="72"/>
    </row>
  </sheetData>
  <sheetProtection/>
  <mergeCells count="33">
    <mergeCell ref="A2:B2"/>
    <mergeCell ref="A1:H1"/>
    <mergeCell ref="D25:F25"/>
    <mergeCell ref="A21:H21"/>
    <mergeCell ref="B23:H24"/>
    <mergeCell ref="C2:D2"/>
    <mergeCell ref="D12:D14"/>
    <mergeCell ref="B12:B14"/>
    <mergeCell ref="C12:C14"/>
    <mergeCell ref="D32:F32"/>
    <mergeCell ref="A19:H19"/>
    <mergeCell ref="A18:H18"/>
    <mergeCell ref="D97:F97"/>
    <mergeCell ref="B97:C97"/>
    <mergeCell ref="B25:C25"/>
    <mergeCell ref="A26:H26"/>
    <mergeCell ref="B116:H116"/>
    <mergeCell ref="A112:H112"/>
    <mergeCell ref="A99:H99"/>
    <mergeCell ref="C101:C109"/>
    <mergeCell ref="B113:H113"/>
    <mergeCell ref="B110:C110"/>
    <mergeCell ref="B114:H114"/>
    <mergeCell ref="B28:H28"/>
    <mergeCell ref="A12:A14"/>
    <mergeCell ref="A20:H20"/>
    <mergeCell ref="G12:G14"/>
    <mergeCell ref="A137:H142"/>
    <mergeCell ref="A37:B37"/>
    <mergeCell ref="F12:F14"/>
    <mergeCell ref="D101:E109"/>
    <mergeCell ref="D110:F110"/>
    <mergeCell ref="B115:H115"/>
  </mergeCells>
  <hyperlinks>
    <hyperlink ref="B10" r:id="rId1" display="richardstubbs@mweb.co.za"/>
    <hyperlink ref="B11" r:id="rId2" display="www.aircraftafrica.co.za"/>
  </hyperlinks>
  <printOptions/>
  <pageMargins left="0.2362204724409449" right="0.2362204724409449" top="0.5511811023622047" bottom="0.15748031496062992" header="0.31496062992125984" footer="0.11811023622047245"/>
  <pageSetup horizontalDpi="600" verticalDpi="600" orientation="landscape" paperSize="9" scale="90"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75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58" t="s">
        <v>106</v>
      </c>
      <c r="C1" s="158"/>
      <c r="D1" s="162"/>
      <c r="E1" s="162"/>
      <c r="F1" s="162"/>
    </row>
    <row r="2" spans="2:6" ht="12.75">
      <c r="B2" s="158" t="s">
        <v>107</v>
      </c>
      <c r="C2" s="158"/>
      <c r="D2" s="162"/>
      <c r="E2" s="162"/>
      <c r="F2" s="162"/>
    </row>
    <row r="3" spans="2:6" ht="12.75">
      <c r="B3" s="159"/>
      <c r="C3" s="159"/>
      <c r="D3" s="163"/>
      <c r="E3" s="163"/>
      <c r="F3" s="163"/>
    </row>
    <row r="4" spans="2:6" ht="51">
      <c r="B4" s="159" t="s">
        <v>108</v>
      </c>
      <c r="C4" s="159"/>
      <c r="D4" s="163"/>
      <c r="E4" s="163"/>
      <c r="F4" s="163"/>
    </row>
    <row r="5" spans="2:6" ht="12.75">
      <c r="B5" s="159"/>
      <c r="C5" s="159"/>
      <c r="D5" s="163"/>
      <c r="E5" s="163"/>
      <c r="F5" s="163"/>
    </row>
    <row r="6" spans="2:6" ht="12.75">
      <c r="B6" s="158" t="s">
        <v>109</v>
      </c>
      <c r="C6" s="158"/>
      <c r="D6" s="162"/>
      <c r="E6" s="162" t="s">
        <v>110</v>
      </c>
      <c r="F6" s="162" t="s">
        <v>111</v>
      </c>
    </row>
    <row r="7" spans="2:6" ht="13.5" thickBot="1">
      <c r="B7" s="159"/>
      <c r="C7" s="159"/>
      <c r="D7" s="163"/>
      <c r="E7" s="163"/>
      <c r="F7" s="163"/>
    </row>
    <row r="8" spans="2:6" ht="39" thickBot="1">
      <c r="B8" s="160" t="s">
        <v>112</v>
      </c>
      <c r="C8" s="161"/>
      <c r="D8" s="164"/>
      <c r="E8" s="164">
        <v>1</v>
      </c>
      <c r="F8" s="165" t="s">
        <v>113</v>
      </c>
    </row>
    <row r="9" spans="2:6" ht="12.75">
      <c r="B9" s="159"/>
      <c r="C9" s="159"/>
      <c r="D9" s="163"/>
      <c r="E9" s="163"/>
      <c r="F9" s="163"/>
    </row>
    <row r="10" spans="2:6" ht="12.75">
      <c r="B10" s="159"/>
      <c r="C10" s="159"/>
      <c r="D10" s="163"/>
      <c r="E10" s="163"/>
      <c r="F10" s="1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Direct Fly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 Fly</dc:creator>
  <cp:keywords/>
  <dc:description/>
  <cp:lastModifiedBy>Richard Stubbs</cp:lastModifiedBy>
  <cp:lastPrinted>2017-07-06T06:52:00Z</cp:lastPrinted>
  <dcterms:created xsi:type="dcterms:W3CDTF">2005-02-22T15:39:49Z</dcterms:created>
  <dcterms:modified xsi:type="dcterms:W3CDTF">2017-07-06T06:52:24Z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